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8450" windowHeight="9795" tabRatio="755" firstSheet="1" activeTab="3"/>
  </bookViews>
  <sheets>
    <sheet name="УП 09.02.01 КСК ООО" sheetId="16" r:id="rId1"/>
    <sheet name="УП 21.01.15 -2025 (9 кл)" sheetId="14" r:id="rId2"/>
    <sheet name="Титул (9кл.)" sheetId="17" r:id="rId3"/>
    <sheet name="УП 21.01.15 -2025 (11кл.)" sheetId="18" r:id="rId4"/>
    <sheet name="Титул (11 кл)" sheetId="19" r:id="rId5"/>
  </sheets>
  <definedNames>
    <definedName name="_ftn1" localSheetId="0">'УП 09.02.01 КСК ООО'!#REF!</definedName>
    <definedName name="_ftn2" localSheetId="0">'УП 09.02.01 КСК ООО'!#REF!</definedName>
    <definedName name="_ftn3" localSheetId="0">'УП 09.02.01 КСК ООО'!#REF!</definedName>
    <definedName name="_ftn4" localSheetId="0">'УП 09.02.01 КСК ООО'!#REF!</definedName>
    <definedName name="_ftn5" localSheetId="0">'УП 09.02.01 КСК ООО'!#REF!</definedName>
    <definedName name="_ftn6" localSheetId="0">'УП 09.02.01 КСК ООО'!#REF!</definedName>
    <definedName name="_ftn7" localSheetId="0">'УП 09.02.01 КСК ООО'!#REF!</definedName>
    <definedName name="_ftnref1" localSheetId="0">'УП 09.02.01 КСК ООО'!$C$2</definedName>
    <definedName name="_ftnref2" localSheetId="0">'УП 09.02.01 КСК ООО'!$G$4</definedName>
    <definedName name="_ftnref3" localSheetId="0">'УП 09.02.01 КСК ООО'!$I$4</definedName>
    <definedName name="_ftnref4" localSheetId="0">'УП 09.02.01 КСК ООО'!$J$4</definedName>
    <definedName name="_ftnref7" localSheetId="0">'УП 09.02.01 КСК ООО'!$C$70</definedName>
  </definedNames>
  <calcPr calcId="145621"/>
</workbook>
</file>

<file path=xl/calcChain.xml><?xml version="1.0" encoding="utf-8"?>
<calcChain xmlns="http://schemas.openxmlformats.org/spreadsheetml/2006/main">
  <c r="D37" i="19" l="1"/>
  <c r="E37" i="19"/>
  <c r="F37" i="19"/>
  <c r="G37" i="19"/>
  <c r="H37" i="19"/>
  <c r="I37" i="19"/>
  <c r="C37" i="19"/>
  <c r="Q7" i="18"/>
  <c r="Q8" i="18"/>
  <c r="Q9" i="18"/>
  <c r="Q10" i="18"/>
  <c r="Q11" i="18"/>
  <c r="Q12" i="18"/>
  <c r="Q13" i="18"/>
  <c r="Q14" i="18"/>
  <c r="Q15" i="18"/>
  <c r="Q17" i="18"/>
  <c r="Q18" i="18"/>
  <c r="Q19" i="18"/>
  <c r="Q20" i="18"/>
  <c r="Q21" i="18"/>
  <c r="Q22" i="18"/>
  <c r="Q23" i="18"/>
  <c r="Q24" i="18"/>
  <c r="Q25" i="18"/>
  <c r="Q26" i="18"/>
  <c r="Q27" i="18"/>
  <c r="Q28" i="18"/>
  <c r="Q29" i="18"/>
  <c r="Q30" i="18"/>
  <c r="Q31" i="18"/>
  <c r="Q32" i="18"/>
  <c r="Q33" i="18"/>
  <c r="Q34" i="18"/>
  <c r="Q35" i="18"/>
  <c r="Q36" i="18"/>
  <c r="Q37" i="18"/>
  <c r="Q38" i="18"/>
  <c r="Q41" i="18"/>
  <c r="Q42" i="18"/>
  <c r="Q43" i="18"/>
  <c r="Q44" i="18"/>
  <c r="Q45" i="18"/>
  <c r="Q46" i="18"/>
  <c r="Q47" i="18"/>
  <c r="Q48" i="18"/>
  <c r="Q50" i="18"/>
  <c r="Q51" i="18"/>
  <c r="Q52" i="18"/>
  <c r="Q53" i="18"/>
  <c r="Q54" i="18"/>
  <c r="Q55" i="18"/>
  <c r="Q56" i="18"/>
  <c r="Q57" i="18"/>
  <c r="Q58" i="18"/>
  <c r="Q59" i="18"/>
  <c r="Q60" i="18"/>
  <c r="Q61" i="18"/>
  <c r="Q62" i="18"/>
  <c r="Q64" i="18"/>
  <c r="Q65" i="18"/>
  <c r="Q66" i="18"/>
  <c r="Q67" i="18"/>
  <c r="Q68" i="18"/>
  <c r="Q69" i="18"/>
  <c r="Q71" i="18"/>
  <c r="Q72" i="18"/>
  <c r="Q73" i="18"/>
  <c r="Q74" i="18"/>
  <c r="Q75" i="18"/>
  <c r="Q76" i="18"/>
  <c r="Q77" i="18"/>
  <c r="Q78" i="18"/>
  <c r="Q79" i="18"/>
  <c r="Q80" i="18"/>
  <c r="Q81" i="18"/>
  <c r="Q82" i="18"/>
  <c r="Q85" i="18"/>
  <c r="J36" i="19"/>
  <c r="J35" i="19"/>
  <c r="J37" i="19" s="1"/>
  <c r="L75" i="18"/>
  <c r="K75" i="18"/>
  <c r="J75" i="18"/>
  <c r="I75" i="18"/>
  <c r="H75" i="18"/>
  <c r="G75" i="18"/>
  <c r="F75" i="18"/>
  <c r="E75" i="18"/>
  <c r="P70" i="18"/>
  <c r="O70" i="18"/>
  <c r="N70" i="18"/>
  <c r="M70" i="18"/>
  <c r="Q70" i="18" s="1"/>
  <c r="L70" i="18"/>
  <c r="K70" i="18"/>
  <c r="J70" i="18"/>
  <c r="I70" i="18"/>
  <c r="H70" i="18"/>
  <c r="G70" i="18"/>
  <c r="F70" i="18"/>
  <c r="E70" i="18"/>
  <c r="P63" i="18"/>
  <c r="O63" i="18"/>
  <c r="N63" i="18"/>
  <c r="M63" i="18"/>
  <c r="Q63" i="18" s="1"/>
  <c r="L63" i="18"/>
  <c r="K63" i="18"/>
  <c r="J63" i="18"/>
  <c r="I63" i="18"/>
  <c r="H63" i="18"/>
  <c r="G63" i="18"/>
  <c r="F63" i="18"/>
  <c r="E63" i="18"/>
  <c r="L55" i="18"/>
  <c r="K55" i="18"/>
  <c r="J55" i="18"/>
  <c r="I55" i="18"/>
  <c r="H55" i="18"/>
  <c r="G55" i="18"/>
  <c r="F55" i="18"/>
  <c r="E55" i="18"/>
  <c r="P49" i="18"/>
  <c r="O49" i="18"/>
  <c r="N49" i="18"/>
  <c r="M49" i="18"/>
  <c r="Q49" i="18" s="1"/>
  <c r="L49" i="18"/>
  <c r="K49" i="18"/>
  <c r="J49" i="18"/>
  <c r="I49" i="18"/>
  <c r="H49" i="18"/>
  <c r="G49" i="18"/>
  <c r="F49" i="18"/>
  <c r="E49" i="18"/>
  <c r="P40" i="18"/>
  <c r="O40" i="18"/>
  <c r="O39" i="18" s="1"/>
  <c r="N40" i="18"/>
  <c r="N39" i="18" s="1"/>
  <c r="N5" i="18" s="1"/>
  <c r="N83" i="18" s="1"/>
  <c r="N84" i="18" s="1"/>
  <c r="M40" i="18"/>
  <c r="M39" i="18" s="1"/>
  <c r="L40" i="18"/>
  <c r="K40" i="18"/>
  <c r="K39" i="18" s="1"/>
  <c r="J40" i="18"/>
  <c r="I40" i="18"/>
  <c r="H40" i="18"/>
  <c r="H39" i="18" s="1"/>
  <c r="G40" i="18"/>
  <c r="G39" i="18" s="1"/>
  <c r="F40" i="18"/>
  <c r="E40" i="18"/>
  <c r="E39" i="18" s="1"/>
  <c r="L39" i="18"/>
  <c r="P16" i="18"/>
  <c r="O16" i="18"/>
  <c r="N16" i="18"/>
  <c r="M16" i="18"/>
  <c r="L16" i="18"/>
  <c r="K16" i="18"/>
  <c r="J16" i="18"/>
  <c r="I16" i="18"/>
  <c r="H16" i="18"/>
  <c r="G16" i="18"/>
  <c r="F16" i="18"/>
  <c r="E16" i="18"/>
  <c r="P6" i="18"/>
  <c r="O6" i="18"/>
  <c r="O5" i="18" s="1"/>
  <c r="O83" i="18" s="1"/>
  <c r="N6" i="18"/>
  <c r="M6" i="18"/>
  <c r="M5" i="18" s="1"/>
  <c r="M83" i="18" s="1"/>
  <c r="L6" i="18"/>
  <c r="K6" i="18"/>
  <c r="J6" i="18"/>
  <c r="I6" i="18"/>
  <c r="H6" i="18"/>
  <c r="G6" i="18"/>
  <c r="G5" i="18" s="1"/>
  <c r="G83" i="18" s="1"/>
  <c r="F6" i="18"/>
  <c r="E6" i="18"/>
  <c r="L5" i="18"/>
  <c r="H5" i="18" l="1"/>
  <c r="H83" i="18" s="1"/>
  <c r="Q16" i="18"/>
  <c r="K5" i="18"/>
  <c r="I39" i="18"/>
  <c r="E5" i="18"/>
  <c r="E83" i="18" s="1"/>
  <c r="I5" i="18"/>
  <c r="I83" i="18" s="1"/>
  <c r="Q40" i="18"/>
  <c r="Q6" i="18"/>
  <c r="M84" i="18"/>
  <c r="O84" i="18"/>
  <c r="L83" i="18"/>
  <c r="F39" i="18"/>
  <c r="F5" i="18" s="1"/>
  <c r="J39" i="18"/>
  <c r="P39" i="18"/>
  <c r="Q39" i="18" s="1"/>
  <c r="J5" i="18"/>
  <c r="J83" i="18" s="1"/>
  <c r="D39" i="17"/>
  <c r="E39" i="17"/>
  <c r="F39" i="17"/>
  <c r="G39" i="17"/>
  <c r="H39" i="17"/>
  <c r="I39" i="17"/>
  <c r="C39" i="17"/>
  <c r="J38" i="17"/>
  <c r="J36" i="17"/>
  <c r="K4" i="18" l="1"/>
  <c r="K83" i="18"/>
  <c r="F83" i="18"/>
  <c r="L4" i="18"/>
  <c r="P5" i="18"/>
  <c r="J37" i="17"/>
  <c r="J39" i="17" s="1"/>
  <c r="P83" i="18" l="1"/>
  <c r="P84" i="18" s="1"/>
  <c r="Q84" i="18" s="1"/>
  <c r="Q5" i="18"/>
  <c r="Q83" i="18" s="1"/>
  <c r="F21" i="14"/>
  <c r="G21" i="14"/>
  <c r="H21" i="14"/>
  <c r="I21" i="14"/>
  <c r="J21" i="14"/>
  <c r="K21" i="14"/>
  <c r="L21" i="14"/>
  <c r="M21" i="14"/>
  <c r="N21" i="14"/>
  <c r="O21" i="14"/>
  <c r="P21" i="14"/>
  <c r="Q21" i="14"/>
  <c r="R21" i="14"/>
  <c r="Q5" i="14"/>
  <c r="R5" i="14"/>
  <c r="F55" i="14"/>
  <c r="G55" i="14"/>
  <c r="H55" i="14"/>
  <c r="I55" i="14"/>
  <c r="J55" i="14"/>
  <c r="K55" i="14"/>
  <c r="L55" i="14"/>
  <c r="M55" i="14"/>
  <c r="N55" i="14"/>
  <c r="N54" i="14" s="1"/>
  <c r="O55" i="14"/>
  <c r="P55" i="14"/>
  <c r="Q55" i="14"/>
  <c r="R55" i="14"/>
  <c r="R85" i="14"/>
  <c r="Q85" i="14"/>
  <c r="R64" i="14"/>
  <c r="R31" i="14"/>
  <c r="F31" i="14"/>
  <c r="G31" i="14"/>
  <c r="H31" i="14"/>
  <c r="I31" i="14"/>
  <c r="J31" i="14"/>
  <c r="K31" i="14"/>
  <c r="L31" i="14"/>
  <c r="M31" i="14"/>
  <c r="N31" i="14"/>
  <c r="O31" i="14"/>
  <c r="P31" i="14"/>
  <c r="Q31" i="14"/>
  <c r="S97" i="14"/>
  <c r="S100" i="14"/>
  <c r="S6" i="14"/>
  <c r="S7" i="14"/>
  <c r="S8" i="14"/>
  <c r="S9" i="14"/>
  <c r="S10" i="14"/>
  <c r="S11" i="14"/>
  <c r="S12" i="14"/>
  <c r="S13" i="14"/>
  <c r="S14" i="14"/>
  <c r="S15" i="14"/>
  <c r="S16" i="14"/>
  <c r="S17" i="14"/>
  <c r="S18" i="14"/>
  <c r="S19" i="14"/>
  <c r="S22" i="14"/>
  <c r="S23" i="14"/>
  <c r="S24" i="14"/>
  <c r="S25" i="14"/>
  <c r="S26" i="14"/>
  <c r="S27" i="14"/>
  <c r="S28" i="14"/>
  <c r="S29" i="14"/>
  <c r="S30" i="14"/>
  <c r="S32" i="14"/>
  <c r="S33" i="14"/>
  <c r="S34" i="14"/>
  <c r="S35" i="14"/>
  <c r="S36" i="14"/>
  <c r="S37" i="14"/>
  <c r="S38" i="14"/>
  <c r="S39" i="14"/>
  <c r="S40" i="14"/>
  <c r="S41" i="14"/>
  <c r="S42" i="14"/>
  <c r="S43" i="14"/>
  <c r="S44" i="14"/>
  <c r="S45" i="14"/>
  <c r="S46" i="14"/>
  <c r="S47" i="14"/>
  <c r="S48" i="14"/>
  <c r="S49" i="14"/>
  <c r="S50" i="14"/>
  <c r="S51" i="14"/>
  <c r="S52" i="14"/>
  <c r="S53" i="14"/>
  <c r="S56" i="14"/>
  <c r="S57" i="14"/>
  <c r="S58" i="14"/>
  <c r="S59" i="14"/>
  <c r="S60" i="14"/>
  <c r="S61" i="14"/>
  <c r="S62" i="14"/>
  <c r="S63" i="14"/>
  <c r="S65" i="14"/>
  <c r="S66" i="14"/>
  <c r="S67" i="14"/>
  <c r="S68" i="14"/>
  <c r="S69" i="14"/>
  <c r="S70" i="14"/>
  <c r="S71" i="14"/>
  <c r="S72" i="14"/>
  <c r="S73" i="14"/>
  <c r="S74" i="14"/>
  <c r="S75" i="14"/>
  <c r="S76" i="14"/>
  <c r="S77" i="14"/>
  <c r="S79" i="14"/>
  <c r="S80" i="14"/>
  <c r="S81" i="14"/>
  <c r="S82" i="14"/>
  <c r="S83" i="14"/>
  <c r="S84" i="14"/>
  <c r="S86" i="14"/>
  <c r="S87" i="14"/>
  <c r="S88" i="14"/>
  <c r="S89" i="14"/>
  <c r="S90" i="14"/>
  <c r="S91" i="14"/>
  <c r="S92" i="14"/>
  <c r="S93" i="14"/>
  <c r="S94" i="14"/>
  <c r="S95" i="14"/>
  <c r="S96" i="14"/>
  <c r="F78" i="14"/>
  <c r="G78" i="14"/>
  <c r="H78" i="14"/>
  <c r="I78" i="14"/>
  <c r="J78" i="14"/>
  <c r="K78" i="14"/>
  <c r="L78" i="14"/>
  <c r="M78" i="14"/>
  <c r="N78" i="14"/>
  <c r="O78" i="14"/>
  <c r="P78" i="14"/>
  <c r="Q78" i="14"/>
  <c r="R78" i="14"/>
  <c r="F64" i="14"/>
  <c r="G64" i="14"/>
  <c r="H64" i="14"/>
  <c r="I64" i="14"/>
  <c r="J64" i="14"/>
  <c r="K64" i="14"/>
  <c r="L64" i="14"/>
  <c r="M64" i="14"/>
  <c r="N64" i="14"/>
  <c r="O64" i="14"/>
  <c r="P64" i="14"/>
  <c r="Q64" i="14"/>
  <c r="E85" i="14"/>
  <c r="E78" i="14"/>
  <c r="E64" i="14"/>
  <c r="E55" i="14"/>
  <c r="E31" i="14"/>
  <c r="E21" i="14"/>
  <c r="R54" i="14" l="1"/>
  <c r="S64" i="14"/>
  <c r="E54" i="14"/>
  <c r="E20" i="14" s="1"/>
  <c r="S78" i="14"/>
  <c r="Q54" i="14"/>
  <c r="N20" i="14"/>
  <c r="S55" i="14"/>
  <c r="R20" i="14" l="1"/>
  <c r="Q20" i="14"/>
  <c r="Q98" i="14" s="1"/>
  <c r="Q99" i="14" s="1"/>
  <c r="L90" i="14"/>
  <c r="K90" i="14"/>
  <c r="J90" i="14"/>
  <c r="I90" i="14"/>
  <c r="H90" i="14"/>
  <c r="G90" i="14"/>
  <c r="F90" i="14"/>
  <c r="E90" i="14"/>
  <c r="P85" i="14"/>
  <c r="O85" i="14"/>
  <c r="O54" i="14" s="1"/>
  <c r="M85" i="14"/>
  <c r="M54" i="14" s="1"/>
  <c r="M20" i="14" s="1"/>
  <c r="L85" i="14"/>
  <c r="L54" i="14" s="1"/>
  <c r="K85" i="14"/>
  <c r="K54" i="14" s="1"/>
  <c r="K20" i="14" s="1"/>
  <c r="J85" i="14"/>
  <c r="J54" i="14" s="1"/>
  <c r="J20" i="14" s="1"/>
  <c r="I85" i="14"/>
  <c r="I54" i="14" s="1"/>
  <c r="I20" i="14" s="1"/>
  <c r="H85" i="14"/>
  <c r="H54" i="14" s="1"/>
  <c r="G85" i="14"/>
  <c r="G54" i="14" s="1"/>
  <c r="G20" i="14" s="1"/>
  <c r="F85" i="14"/>
  <c r="S66" i="16"/>
  <c r="Q58" i="16"/>
  <c r="Q50" i="16"/>
  <c r="R50" i="16"/>
  <c r="S50" i="16"/>
  <c r="P50" i="16"/>
  <c r="E50" i="16"/>
  <c r="O75" i="16"/>
  <c r="S90" i="16"/>
  <c r="N6" i="16"/>
  <c r="O6" i="16"/>
  <c r="P6" i="16"/>
  <c r="Q6" i="16"/>
  <c r="R6" i="16"/>
  <c r="S6" i="16"/>
  <c r="N90" i="16"/>
  <c r="N74" i="16" s="1"/>
  <c r="O90" i="16"/>
  <c r="P90" i="16"/>
  <c r="P74" i="16" s="1"/>
  <c r="Q90" i="16"/>
  <c r="R90" i="16"/>
  <c r="N75" i="16"/>
  <c r="P75" i="16"/>
  <c r="Q75" i="16"/>
  <c r="R75" i="16"/>
  <c r="S75" i="16"/>
  <c r="N66" i="16"/>
  <c r="O66" i="16"/>
  <c r="P66" i="16"/>
  <c r="Q66" i="16"/>
  <c r="R66" i="16"/>
  <c r="N58" i="16"/>
  <c r="O58" i="16"/>
  <c r="P58" i="16"/>
  <c r="Q49" i="16"/>
  <c r="R58" i="16"/>
  <c r="S58" i="16"/>
  <c r="N50" i="16"/>
  <c r="O50" i="16"/>
  <c r="N28" i="16"/>
  <c r="O28" i="16"/>
  <c r="P28" i="16"/>
  <c r="Q28" i="16"/>
  <c r="R28" i="16"/>
  <c r="S28" i="16"/>
  <c r="N21" i="16"/>
  <c r="O21" i="16"/>
  <c r="P21" i="16"/>
  <c r="Q21" i="16"/>
  <c r="R21" i="16"/>
  <c r="S21" i="16"/>
  <c r="E75" i="16"/>
  <c r="M75" i="16"/>
  <c r="L75" i="16"/>
  <c r="K75" i="16"/>
  <c r="J75" i="16"/>
  <c r="I75" i="16"/>
  <c r="H75" i="16"/>
  <c r="G75" i="16"/>
  <c r="F75" i="16"/>
  <c r="F54" i="14" l="1"/>
  <c r="F20" i="14" s="1"/>
  <c r="P54" i="14"/>
  <c r="P20" i="14" s="1"/>
  <c r="H20" i="14"/>
  <c r="L20" i="14"/>
  <c r="R98" i="14"/>
  <c r="R99" i="14" s="1"/>
  <c r="S85" i="14"/>
  <c r="R74" i="16"/>
  <c r="O74" i="16"/>
  <c r="N49" i="16"/>
  <c r="N106" i="16" s="1"/>
  <c r="R49" i="16"/>
  <c r="S74" i="16"/>
  <c r="Q74" i="16"/>
  <c r="Q106" i="16" s="1"/>
  <c r="S49" i="16"/>
  <c r="O49" i="16"/>
  <c r="P49" i="16"/>
  <c r="P106" i="16" s="1"/>
  <c r="O106" i="16" l="1"/>
  <c r="R106" i="16"/>
  <c r="S54" i="14"/>
  <c r="O20" i="14"/>
  <c r="S106" i="16"/>
  <c r="N5" i="14"/>
  <c r="N98" i="14" s="1"/>
  <c r="O5" i="14"/>
  <c r="P5" i="14"/>
  <c r="M5" i="14"/>
  <c r="M98" i="14" s="1"/>
  <c r="M99" i="14" s="1"/>
  <c r="L70" i="14"/>
  <c r="K70" i="14"/>
  <c r="L5" i="14"/>
  <c r="L98" i="14" s="1"/>
  <c r="K5" i="14"/>
  <c r="K98" i="14" s="1"/>
  <c r="P98" i="14" l="1"/>
  <c r="P99" i="14" s="1"/>
  <c r="S31" i="14"/>
  <c r="S21" i="14"/>
  <c r="S5" i="14"/>
  <c r="S20" i="14" l="1"/>
  <c r="O98" i="14"/>
  <c r="O99" i="14" s="1"/>
  <c r="N99" i="14"/>
  <c r="S98" i="14"/>
  <c r="M6" i="16"/>
  <c r="L6" i="16"/>
  <c r="K6" i="16"/>
  <c r="J6" i="16"/>
  <c r="I6" i="16"/>
  <c r="H6" i="16"/>
  <c r="G6" i="16"/>
  <c r="F6" i="16"/>
  <c r="E6" i="16"/>
  <c r="M98" i="16"/>
  <c r="L98" i="16"/>
  <c r="K98" i="16"/>
  <c r="J98" i="16"/>
  <c r="I98" i="16"/>
  <c r="H98" i="16"/>
  <c r="G98" i="16"/>
  <c r="F98" i="16"/>
  <c r="E98" i="16"/>
  <c r="M94" i="16"/>
  <c r="L94" i="16"/>
  <c r="K94" i="16"/>
  <c r="J94" i="16"/>
  <c r="I94" i="16"/>
  <c r="H94" i="16"/>
  <c r="G94" i="16"/>
  <c r="F94" i="16"/>
  <c r="E94" i="16"/>
  <c r="E90" i="16" s="1"/>
  <c r="E74" i="16" s="1"/>
  <c r="M90" i="16"/>
  <c r="M74" i="16" s="1"/>
  <c r="M66" i="16"/>
  <c r="L66" i="16"/>
  <c r="K66" i="16"/>
  <c r="J66" i="16"/>
  <c r="I66" i="16"/>
  <c r="H66" i="16"/>
  <c r="G66" i="16"/>
  <c r="F66" i="16"/>
  <c r="E66" i="16"/>
  <c r="M58" i="16"/>
  <c r="L58" i="16"/>
  <c r="K58" i="16"/>
  <c r="J58" i="16"/>
  <c r="I58" i="16"/>
  <c r="H58" i="16"/>
  <c r="G58" i="16"/>
  <c r="F58" i="16"/>
  <c r="E58" i="16"/>
  <c r="E49" i="16" s="1"/>
  <c r="M50" i="16"/>
  <c r="M49" i="16" s="1"/>
  <c r="L50" i="16"/>
  <c r="L49" i="16" s="1"/>
  <c r="K50" i="16"/>
  <c r="J50" i="16"/>
  <c r="I50" i="16"/>
  <c r="I49" i="16" s="1"/>
  <c r="H50" i="16"/>
  <c r="H49" i="16" s="1"/>
  <c r="G50" i="16"/>
  <c r="F50" i="16"/>
  <c r="M28" i="16"/>
  <c r="L28" i="16"/>
  <c r="K28" i="16"/>
  <c r="J28" i="16"/>
  <c r="I28" i="16"/>
  <c r="H28" i="16"/>
  <c r="G28" i="16"/>
  <c r="F28" i="16"/>
  <c r="E28" i="16"/>
  <c r="M21" i="16"/>
  <c r="L21" i="16"/>
  <c r="K21" i="16"/>
  <c r="J21" i="16"/>
  <c r="I21" i="16"/>
  <c r="H21" i="16"/>
  <c r="G21" i="16"/>
  <c r="F21" i="16"/>
  <c r="E21" i="16"/>
  <c r="S99" i="14" l="1"/>
  <c r="F49" i="16"/>
  <c r="J49" i="16"/>
  <c r="G49" i="16"/>
  <c r="K49" i="16"/>
  <c r="E106" i="16"/>
  <c r="I90" i="16"/>
  <c r="I74" i="16" s="1"/>
  <c r="I106" i="16" s="1"/>
  <c r="H90" i="16"/>
  <c r="H74" i="16" s="1"/>
  <c r="H106" i="16" s="1"/>
  <c r="L90" i="16"/>
  <c r="L74" i="16" s="1"/>
  <c r="L106" i="16" s="1"/>
  <c r="G90" i="16"/>
  <c r="G74" i="16" s="1"/>
  <c r="K90" i="16"/>
  <c r="K74" i="16" s="1"/>
  <c r="J90" i="16"/>
  <c r="J74" i="16" s="1"/>
  <c r="F90" i="16"/>
  <c r="F74" i="16" s="1"/>
  <c r="M106" i="16"/>
  <c r="K106" i="16" l="1"/>
  <c r="F106" i="16"/>
  <c r="G106" i="16"/>
  <c r="J106" i="16"/>
  <c r="L5" i="16"/>
  <c r="M5" i="16"/>
  <c r="F5" i="14"/>
  <c r="G5" i="14"/>
  <c r="G98" i="14" s="1"/>
  <c r="J70" i="14" l="1"/>
  <c r="I70" i="14"/>
  <c r="H70" i="14"/>
  <c r="G70" i="14"/>
  <c r="F70" i="14"/>
  <c r="E70" i="14"/>
  <c r="F98" i="14"/>
  <c r="J5" i="14"/>
  <c r="J98" i="14" s="1"/>
  <c r="I5" i="14"/>
  <c r="I98" i="14" s="1"/>
  <c r="H5" i="14"/>
  <c r="H98" i="14" s="1"/>
  <c r="E5" i="14"/>
  <c r="E98" i="14" s="1"/>
  <c r="L4" i="14" l="1"/>
  <c r="K4" i="14"/>
</calcChain>
</file>

<file path=xl/sharedStrings.xml><?xml version="1.0" encoding="utf-8"?>
<sst xmlns="http://schemas.openxmlformats.org/spreadsheetml/2006/main" count="1084" uniqueCount="269">
  <si>
    <t>Индекс</t>
  </si>
  <si>
    <t>Всего</t>
  </si>
  <si>
    <t>В т.ч. в форме практической подготовки</t>
  </si>
  <si>
    <t>Объем образовательной программы в академических часах</t>
  </si>
  <si>
    <t>Практики</t>
  </si>
  <si>
    <t>Промежуточная аттестация</t>
  </si>
  <si>
    <t>ОП.00</t>
  </si>
  <si>
    <t>Общепрофессиональный цикл</t>
  </si>
  <si>
    <t>ОП.01</t>
  </si>
  <si>
    <t>Наименование дисциплины</t>
  </si>
  <si>
    <t>П.00</t>
  </si>
  <si>
    <t>Профессиональный цикл</t>
  </si>
  <si>
    <t>ПМ.01</t>
  </si>
  <si>
    <t xml:space="preserve">Наименование профессионального модуля </t>
  </si>
  <si>
    <t>МДК.01.01</t>
  </si>
  <si>
    <t>Наименование МДК</t>
  </si>
  <si>
    <t>МДК.01.02</t>
  </si>
  <si>
    <t>УП.01</t>
  </si>
  <si>
    <t>Учебная практика</t>
  </si>
  <si>
    <t>ПП.01</t>
  </si>
  <si>
    <t>Производственная практика</t>
  </si>
  <si>
    <t>ДПБ</t>
  </si>
  <si>
    <t>ОП.0Х</t>
  </si>
  <si>
    <t>ПМ.0Х</t>
  </si>
  <si>
    <t>МДК.0Х.01</t>
  </si>
  <si>
    <t>УП.0Х</t>
  </si>
  <si>
    <t>ПП.0Х</t>
  </si>
  <si>
    <t>ГИА.00</t>
  </si>
  <si>
    <t>Государственная итоговая аттестация</t>
  </si>
  <si>
    <t>Итого:</t>
  </si>
  <si>
    <t>Наименование</t>
  </si>
  <si>
    <t>Учебные занятия</t>
  </si>
  <si>
    <t>Курсовой проект (работа)</t>
  </si>
  <si>
    <t>Самостоятельная работа</t>
  </si>
  <si>
    <t>СГ.00</t>
  </si>
  <si>
    <t>Социально-гуманитарный цикл</t>
  </si>
  <si>
    <t>СГ.01</t>
  </si>
  <si>
    <t>История России</t>
  </si>
  <si>
    <t>СГ.02</t>
  </si>
  <si>
    <t>Иностранный язык в
профессиональной деятельности</t>
  </si>
  <si>
    <t>СГ.03</t>
  </si>
  <si>
    <t>Безопасность жизнедеятельности</t>
  </si>
  <si>
    <t>СГ.04</t>
  </si>
  <si>
    <t>Физическая культура</t>
  </si>
  <si>
    <t>СГ.05</t>
  </si>
  <si>
    <t>СГ.06</t>
  </si>
  <si>
    <t xml:space="preserve">Основы финансовой грамотности </t>
  </si>
  <si>
    <t>ОП.02</t>
  </si>
  <si>
    <t>ОП.03</t>
  </si>
  <si>
    <t>ОП.04</t>
  </si>
  <si>
    <t>ОП.05</t>
  </si>
  <si>
    <t>ОП.06</t>
  </si>
  <si>
    <t>ОП.07</t>
  </si>
  <si>
    <t>ОП.08</t>
  </si>
  <si>
    <t>ОП.09</t>
  </si>
  <si>
    <t>ОП.10</t>
  </si>
  <si>
    <t>ОП.11</t>
  </si>
  <si>
    <t>ОП.12</t>
  </si>
  <si>
    <t>ОП.13</t>
  </si>
  <si>
    <t>ОП.14</t>
  </si>
  <si>
    <t>ОП.15</t>
  </si>
  <si>
    <t>ОП.16</t>
  </si>
  <si>
    <t>ОП.17</t>
  </si>
  <si>
    <t>ОП.18</t>
  </si>
  <si>
    <t>ОП.19</t>
  </si>
  <si>
    <t>ОП.20</t>
  </si>
  <si>
    <t>ПМ.02</t>
  </si>
  <si>
    <t>МДК.02.01</t>
  </si>
  <si>
    <t>МДК.02.02</t>
  </si>
  <si>
    <t>МДК.02.03</t>
  </si>
  <si>
    <t>УП.02</t>
  </si>
  <si>
    <t>ПП.02</t>
  </si>
  <si>
    <t>ПМ.03</t>
  </si>
  <si>
    <t>МДК.03.01</t>
  </si>
  <si>
    <t>МДК.03.02</t>
  </si>
  <si>
    <t>УП.03</t>
  </si>
  <si>
    <t>ПП.03</t>
  </si>
  <si>
    <t>ПМ.04</t>
  </si>
  <si>
    <t>МДК.04.01</t>
  </si>
  <si>
    <t>УП.04</t>
  </si>
  <si>
    <t>ПП.04</t>
  </si>
  <si>
    <t>МДК.05.01</t>
  </si>
  <si>
    <t xml:space="preserve">Обязательная часть, ак.ч.
</t>
  </si>
  <si>
    <t xml:space="preserve">Вариативная часть, ак.ч.
</t>
  </si>
  <si>
    <t>Иностранный язык в профессиональной деятельности</t>
  </si>
  <si>
    <t>Основы финансовой грамотности</t>
  </si>
  <si>
    <t>МДК. 02.01</t>
  </si>
  <si>
    <t>Дополнительный профессиональный блок, включая цифровой модуль по запросу отрасли и (или) работодателя 
ООО "Мобильные коммуникационные системы"</t>
  </si>
  <si>
    <t>ООД</t>
  </si>
  <si>
    <t>Общеобразовательный цикл</t>
  </si>
  <si>
    <t>ООД.01</t>
  </si>
  <si>
    <t>Русский язык</t>
  </si>
  <si>
    <t>ООД.02</t>
  </si>
  <si>
    <t>Литература</t>
  </si>
  <si>
    <t>ООД.03</t>
  </si>
  <si>
    <t>История</t>
  </si>
  <si>
    <t>ООД.04</t>
  </si>
  <si>
    <t>Обществознание</t>
  </si>
  <si>
    <t>ООД.05</t>
  </si>
  <si>
    <t>География</t>
  </si>
  <si>
    <t>ООД.06</t>
  </si>
  <si>
    <t>Иностранный язык</t>
  </si>
  <si>
    <t>ООД.07</t>
  </si>
  <si>
    <t>ООД.08</t>
  </si>
  <si>
    <t>ООД.09</t>
  </si>
  <si>
    <t>Химия</t>
  </si>
  <si>
    <t>ООД.10</t>
  </si>
  <si>
    <t>Биология</t>
  </si>
  <si>
    <t>ООД.11</t>
  </si>
  <si>
    <t>Математика</t>
  </si>
  <si>
    <t>ООД.12</t>
  </si>
  <si>
    <t xml:space="preserve">Информатика </t>
  </si>
  <si>
    <t>ООД.13</t>
  </si>
  <si>
    <t>Физика</t>
  </si>
  <si>
    <t>ООД.14</t>
  </si>
  <si>
    <t>Индивидуальный проект</t>
  </si>
  <si>
    <t>Основы безопасности и защиты Родины</t>
  </si>
  <si>
    <t>Элементы высшей математики</t>
  </si>
  <si>
    <t>Дискретная математика</t>
  </si>
  <si>
    <t>Инженерная компьютерная графика</t>
  </si>
  <si>
    <t>Основы электротехники и электронной техники</t>
  </si>
  <si>
    <t>Операционные системы м среды</t>
  </si>
  <si>
    <t>Основы алгоритмизации и программирования</t>
  </si>
  <si>
    <t>Метрология и электротехнические измерения</t>
  </si>
  <si>
    <t>Информационные технологии</t>
  </si>
  <si>
    <t>Проектирование цифровых систем</t>
  </si>
  <si>
    <t>Основы проектирования цифровой техники</t>
  </si>
  <si>
    <t>Разработка и прототипирование цифровых систем</t>
  </si>
  <si>
    <t>Проектирование управляющих программ компьютерных систем и комплексов</t>
  </si>
  <si>
    <t>Микропроцессорные системы</t>
  </si>
  <si>
    <t>Программирование микроконтроллеров</t>
  </si>
  <si>
    <t>Разработка прикладных приложений</t>
  </si>
  <si>
    <t>Техническое обслуживание и ремонт компьютерных систем и комплексов</t>
  </si>
  <si>
    <t>Техническое обслуживание и ремонт аппаратной части компьютерных систем и комплексов</t>
  </si>
  <si>
    <t>Настройка и обеспечение функционирования программных средств компьютерных систем и комплексов</t>
  </si>
  <si>
    <t>Освоение видов работ по профессии рабочего 14601 Монтажник оборудования связи</t>
  </si>
  <si>
    <t>Информационная безопасность</t>
  </si>
  <si>
    <t>Твердотельное моделирование</t>
  </si>
  <si>
    <t>УП.05</t>
  </si>
  <si>
    <t>ПП.05</t>
  </si>
  <si>
    <t>Администрирование ОС Linux</t>
  </si>
  <si>
    <t>Преддипломная практика</t>
  </si>
  <si>
    <t>Программирование</t>
  </si>
  <si>
    <t>МДК. 02.02</t>
  </si>
  <si>
    <t>Экзамен по модулю</t>
  </si>
  <si>
    <t>1 курс</t>
  </si>
  <si>
    <t>2 курс</t>
  </si>
  <si>
    <t>1 семестр</t>
  </si>
  <si>
    <t>2 семестр</t>
  </si>
  <si>
    <t>Э</t>
  </si>
  <si>
    <t>ДЗ</t>
  </si>
  <si>
    <t>З,ДЗ</t>
  </si>
  <si>
    <t>Форма промежуточной аттестации 
(зачет, диф.зачет, экзамен и др.)</t>
  </si>
  <si>
    <t xml:space="preserve">Обязательная часть образовательной программы, ак.ч.
</t>
  </si>
  <si>
    <t xml:space="preserve">Вариативная часть образовтаельной программы, ак.ч.
</t>
  </si>
  <si>
    <t>Объём образовательной программы, 
распределенной по курсам и семестрам</t>
  </si>
  <si>
    <t>В т.ч. в форме
 практической подготовки</t>
  </si>
  <si>
    <t>3 курс</t>
  </si>
  <si>
    <t>ПМ.05ц</t>
  </si>
  <si>
    <t>ОП.09ц</t>
  </si>
  <si>
    <t>ОП.10ц</t>
  </si>
  <si>
    <t>ОП.11ц</t>
  </si>
  <si>
    <t>З,З,З,ДЗ</t>
  </si>
  <si>
    <t>Квалификационный экзамен</t>
  </si>
  <si>
    <t>Основы бережливого производства</t>
  </si>
  <si>
    <t>Инженерная графика</t>
  </si>
  <si>
    <t>Электротехника и электроника</t>
  </si>
  <si>
    <t>Основы технической механики и слесарных работ</t>
  </si>
  <si>
    <t>Охрана труда</t>
  </si>
  <si>
    <t>Цифровые технологии в профессиональной деятельности</t>
  </si>
  <si>
    <t>Техническое обслуживание и ремон электрооборудования горных машин и механизмов</t>
  </si>
  <si>
    <t>Основы горного дела и технологии добычи полезных ископаемых подземным способом</t>
  </si>
  <si>
    <t>Механизация горных работ</t>
  </si>
  <si>
    <t>МДК.01.03</t>
  </si>
  <si>
    <t>Элетрооборудование горных машин и механизмов</t>
  </si>
  <si>
    <t xml:space="preserve"> Техничексое обслуживание и ремонт электрооборудования горных машин и механизмов</t>
  </si>
  <si>
    <t>Техническое обслуживание и ремсонт высоковольтного электрооборудования, электрической аппаратуры управления защиты.</t>
  </si>
  <si>
    <t>Электроснабжение технологических процесов</t>
  </si>
  <si>
    <t>Автоматизация технологических процессов</t>
  </si>
  <si>
    <t xml:space="preserve">Освоение видов работ по профессии рабочего 19931 Электрослесарь по обслуживанию и ремонту оборудования </t>
  </si>
  <si>
    <t>Монтаж и наладка электрооборудования, электрической аппаратуры управления и защиты</t>
  </si>
  <si>
    <t>МДК 03.01</t>
  </si>
  <si>
    <t>Техническое обслуживание и ремонт высоковольтного электрооборудования, электрической аппаратуры управления защиты.</t>
  </si>
  <si>
    <t>Обязательная часть профессиональной образовательной программы</t>
  </si>
  <si>
    <t>итого</t>
  </si>
  <si>
    <t>17 нед. п/о нет</t>
  </si>
  <si>
    <t>1 сем.</t>
  </si>
  <si>
    <t>2 сем.</t>
  </si>
  <si>
    <t>24нед.  - п/о нет</t>
  </si>
  <si>
    <t>7 нед.- п/о нет</t>
  </si>
  <si>
    <t>8 нед.  п/о нет</t>
  </si>
  <si>
    <t>9х 36 = 324</t>
  </si>
  <si>
    <t>8 х 36 = 288</t>
  </si>
  <si>
    <t>3 нед. п/о нет</t>
  </si>
  <si>
    <t>4 п/о нет</t>
  </si>
  <si>
    <t>1 х 36 = ГИА</t>
  </si>
  <si>
    <t>10 нед.  х 6ч.  = 60 ч.</t>
  </si>
  <si>
    <t>8 нед. х 6 ч. = 48 ч.</t>
  </si>
  <si>
    <t xml:space="preserve">6 нед. х 12ч. = 72 ч. </t>
  </si>
  <si>
    <t xml:space="preserve">6 нед.  х 12 ч. = 72ч. </t>
  </si>
  <si>
    <t>4 нед.  х 36ч. 144ч.</t>
  </si>
  <si>
    <t>60 часов</t>
  </si>
  <si>
    <t>120 часов</t>
  </si>
  <si>
    <t>72 часа</t>
  </si>
  <si>
    <t xml:space="preserve">144 часа </t>
  </si>
  <si>
    <t>324 часа</t>
  </si>
  <si>
    <t>288 часов</t>
  </si>
  <si>
    <t>288 часа</t>
  </si>
  <si>
    <t>ДЭ</t>
  </si>
  <si>
    <t>3 сем.</t>
  </si>
  <si>
    <t>4 сем.</t>
  </si>
  <si>
    <t>5 сем.</t>
  </si>
  <si>
    <t>6 сем.</t>
  </si>
  <si>
    <t>ТО</t>
  </si>
  <si>
    <t>ПМ.01, ПМ.04</t>
  </si>
  <si>
    <t>Утверждено:</t>
  </si>
  <si>
    <t>Директор ГБОУ СПО ЛНР "СК"</t>
  </si>
  <si>
    <t>Рассмотрено</t>
  </si>
  <si>
    <t>на педагогическом совете</t>
  </si>
  <si>
    <t>ГБОУ СПО ЛНР "СК"</t>
  </si>
  <si>
    <t>____________ С.С. Калашников</t>
  </si>
  <si>
    <t>УЧЕБНЫЙ   ПЛАН</t>
  </si>
  <si>
    <t>по образовательной программе среднего профессионального образования  Государственного бюлджетноего образовательного учреждения среднего профессилонального образования Луганской Народной республики "Свердловский колледж"</t>
  </si>
  <si>
    <t>Форма обучения : очная.                                                                                                                                                           Срок получения образования: 2 года 10 месяцев (на базе основного общего образования) с получением среднего общего образования.</t>
  </si>
  <si>
    <t>1. Сводные данне по бюджетну времени (в неделях)</t>
  </si>
  <si>
    <t>Курсы</t>
  </si>
  <si>
    <t>Обучение по дисциплинам и междисциплинарным курсам</t>
  </si>
  <si>
    <t>Каникулы</t>
  </si>
  <si>
    <t xml:space="preserve">Всего по курсам </t>
  </si>
  <si>
    <t>по профилю профессии</t>
  </si>
  <si>
    <t>преддипломная</t>
  </si>
  <si>
    <t>I курс</t>
  </si>
  <si>
    <t>II курс</t>
  </si>
  <si>
    <t>2. ГРАФИК УЧЕБНОГО ПРОЦЕССА</t>
  </si>
  <si>
    <t>курс</t>
  </si>
  <si>
    <t>Сентябрь</t>
  </si>
  <si>
    <t>23.09-05.10</t>
  </si>
  <si>
    <t>Октябрь</t>
  </si>
  <si>
    <t>27.10-02.11</t>
  </si>
  <si>
    <t>Ноябрь</t>
  </si>
  <si>
    <t>Декабрь</t>
  </si>
  <si>
    <t>29.12-04.01</t>
  </si>
  <si>
    <t>Январь</t>
  </si>
  <si>
    <t>26.01-01.02</t>
  </si>
  <si>
    <t>Февраль</t>
  </si>
  <si>
    <t>23.02-01.03</t>
  </si>
  <si>
    <t>Март</t>
  </si>
  <si>
    <t>30.03-05.04</t>
  </si>
  <si>
    <t>Апрель</t>
  </si>
  <si>
    <t>27.04-03.05</t>
  </si>
  <si>
    <t>Май</t>
  </si>
  <si>
    <t>Июнь</t>
  </si>
  <si>
    <t>29.06-05.07</t>
  </si>
  <si>
    <t>Июль</t>
  </si>
  <si>
    <t>Август</t>
  </si>
  <si>
    <t>Т</t>
  </si>
  <si>
    <t>ТУ</t>
  </si>
  <si>
    <t>К</t>
  </si>
  <si>
    <t>П</t>
  </si>
  <si>
    <t>ПА</t>
  </si>
  <si>
    <t>А</t>
  </si>
  <si>
    <t>Условные обозначения:</t>
  </si>
  <si>
    <t xml:space="preserve">Теоретическое обучение </t>
  </si>
  <si>
    <t>Государственная итогова аттестация</t>
  </si>
  <si>
    <t>У</t>
  </si>
  <si>
    <t>III курс</t>
  </si>
  <si>
    <r>
      <t xml:space="preserve">по профессии: 21.01.15 Электрослесарь подземный                                                                                                     Квалификация: Электрослесарь подземный 4 разряда.                                                                   </t>
    </r>
    <r>
      <rPr>
        <b/>
        <sz val="14"/>
        <color theme="1"/>
        <rFont val="Times New Roman"/>
        <family val="1"/>
        <charset val="204"/>
      </rPr>
      <t>Дополнительная квалификация по профессональному обучению профессии рабочего:                    19931 Электрослесарь по обслуживанию и ремонту оборудования 2-</t>
    </r>
    <r>
      <rPr>
        <b/>
        <sz val="14"/>
        <rFont val="Times New Roman"/>
        <family val="1"/>
        <charset val="204"/>
      </rPr>
      <t xml:space="preserve">3 </t>
    </r>
    <r>
      <rPr>
        <b/>
        <sz val="14"/>
        <color theme="1"/>
        <rFont val="Times New Roman"/>
        <family val="1"/>
        <charset val="204"/>
      </rPr>
      <t>разряда.</t>
    </r>
  </si>
  <si>
    <t>протокол № ___ от __________2025г.</t>
  </si>
  <si>
    <t xml:space="preserve">приказ № ___  от__________2025г.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</si>
</sst>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indexed="8"/>
      <name val="Tahoma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</fonts>
  <fills count="26">
    <fill>
      <patternFill patternType="none"/>
    </fill>
    <fill>
      <patternFill patternType="gray125"/>
    </fill>
    <fill>
      <patternFill patternType="solid">
        <fgColor rgb="FFC2D69B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22"/>
        <bgColor indexed="16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9"/>
        <bgColor indexed="16"/>
      </patternFill>
    </fill>
    <fill>
      <patternFill patternType="solid">
        <fgColor theme="4" tint="0.79998168889431442"/>
        <bgColor indexed="16"/>
      </patternFill>
    </fill>
    <fill>
      <patternFill patternType="solid">
        <fgColor theme="5" tint="0.59999389629810485"/>
        <bgColor indexed="16"/>
      </patternFill>
    </fill>
    <fill>
      <patternFill patternType="solid">
        <fgColor theme="0" tint="-0.249977111117893"/>
        <bgColor indexed="16"/>
      </patternFill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359">
    <xf numFmtId="0" fontId="0" fillId="0" borderId="0" xfId="0"/>
    <xf numFmtId="0" fontId="3" fillId="3" borderId="1" xfId="0" applyFont="1" applyFill="1" applyBorder="1" applyAlignment="1">
      <alignment horizontal="justify" vertical="center" wrapText="1"/>
    </xf>
    <xf numFmtId="0" fontId="3" fillId="7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0" xfId="0" applyFont="1"/>
    <xf numFmtId="0" fontId="4" fillId="9" borderId="1" xfId="0" applyFont="1" applyFill="1" applyBorder="1" applyAlignment="1">
      <alignment horizontal="justify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textRotation="90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9" fontId="3" fillId="6" borderId="1" xfId="1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justify" vertical="center" wrapText="1"/>
    </xf>
    <xf numFmtId="0" fontId="4" fillId="5" borderId="1" xfId="0" applyFont="1" applyFill="1" applyBorder="1" applyAlignment="1">
      <alignment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6" borderId="1" xfId="1" applyNumberFormat="1" applyFont="1" applyFill="1" applyBorder="1" applyAlignment="1">
      <alignment horizontal="center" vertical="center"/>
    </xf>
    <xf numFmtId="0" fontId="3" fillId="0" borderId="3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justify" vertical="center" wrapText="1"/>
    </xf>
    <xf numFmtId="0" fontId="4" fillId="9" borderId="1" xfId="0" applyFont="1" applyFill="1" applyBorder="1" applyAlignment="1">
      <alignment vertical="center" wrapText="1"/>
    </xf>
    <xf numFmtId="0" fontId="4" fillId="9" borderId="4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justify" vertical="center" wrapText="1"/>
    </xf>
    <xf numFmtId="0" fontId="4" fillId="2" borderId="1" xfId="0" applyFont="1" applyFill="1" applyBorder="1" applyAlignment="1">
      <alignment horizontal="justify" vertical="center" wrapText="1"/>
    </xf>
    <xf numFmtId="0" fontId="4" fillId="3" borderId="1" xfId="0" applyFont="1" applyFill="1" applyBorder="1" applyAlignment="1">
      <alignment horizontal="justify" vertical="center" wrapText="1"/>
    </xf>
    <xf numFmtId="0" fontId="4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10" borderId="1" xfId="2" applyNumberFormat="1" applyFont="1" applyFill="1" applyBorder="1" applyAlignment="1" applyProtection="1">
      <alignment horizontal="left" vertical="center"/>
      <protection locked="0"/>
    </xf>
    <xf numFmtId="0" fontId="3" fillId="0" borderId="1" xfId="2" applyNumberFormat="1" applyFont="1" applyFill="1" applyBorder="1" applyAlignment="1" applyProtection="1">
      <alignment horizontal="left" vertical="center" wrapText="1"/>
      <protection locked="0"/>
    </xf>
    <xf numFmtId="0" fontId="3" fillId="0" borderId="1" xfId="2" applyNumberFormat="1" applyFont="1" applyFill="1" applyBorder="1" applyAlignment="1">
      <alignment horizontal="center" vertical="center"/>
    </xf>
    <xf numFmtId="0" fontId="3" fillId="0" borderId="1" xfId="2" applyFont="1" applyFill="1" applyBorder="1" applyAlignment="1">
      <alignment horizontal="left" vertical="center"/>
    </xf>
    <xf numFmtId="0" fontId="3" fillId="0" borderId="1" xfId="2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1" applyNumberFormat="1" applyFont="1" applyFill="1" applyBorder="1" applyAlignment="1">
      <alignment horizontal="center" vertical="center"/>
    </xf>
    <xf numFmtId="9" fontId="3" fillId="0" borderId="1" xfId="1" applyFont="1" applyFill="1" applyBorder="1" applyAlignment="1">
      <alignment horizontal="center" vertical="center"/>
    </xf>
    <xf numFmtId="1" fontId="4" fillId="11" borderId="1" xfId="1" applyNumberFormat="1" applyFont="1" applyFill="1" applyBorder="1" applyAlignment="1">
      <alignment horizontal="center" vertical="center"/>
    </xf>
    <xf numFmtId="0" fontId="4" fillId="11" borderId="8" xfId="2" applyNumberFormat="1" applyFont="1" applyFill="1" applyBorder="1" applyAlignment="1" applyProtection="1">
      <alignment horizontal="left" vertical="center"/>
      <protection locked="0"/>
    </xf>
    <xf numFmtId="0" fontId="4" fillId="11" borderId="11" xfId="2" applyNumberFormat="1" applyFont="1" applyFill="1" applyBorder="1" applyAlignment="1" applyProtection="1">
      <alignment horizontal="left" vertical="center" wrapText="1"/>
      <protection locked="0"/>
    </xf>
    <xf numFmtId="0" fontId="4" fillId="9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textRotation="90" wrapText="1"/>
    </xf>
    <xf numFmtId="0" fontId="3" fillId="0" borderId="4" xfId="0" applyFont="1" applyBorder="1" applyAlignment="1">
      <alignment horizontal="center" vertical="center" wrapText="1"/>
    </xf>
    <xf numFmtId="9" fontId="3" fillId="6" borderId="8" xfId="1" applyFont="1" applyFill="1" applyBorder="1" applyAlignment="1">
      <alignment horizontal="center" vertical="center"/>
    </xf>
    <xf numFmtId="1" fontId="4" fillId="5" borderId="5" xfId="0" applyNumberFormat="1" applyFont="1" applyFill="1" applyBorder="1" applyAlignment="1">
      <alignment horizontal="center" vertical="center" wrapText="1"/>
    </xf>
    <xf numFmtId="1" fontId="4" fillId="5" borderId="6" xfId="1" applyNumberFormat="1" applyFont="1" applyFill="1" applyBorder="1" applyAlignment="1">
      <alignment horizontal="center" vertical="center"/>
    </xf>
    <xf numFmtId="1" fontId="4" fillId="5" borderId="1" xfId="1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justify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12" borderId="1" xfId="2" applyNumberFormat="1" applyFont="1" applyFill="1" applyBorder="1" applyAlignment="1" applyProtection="1">
      <alignment horizontal="left" vertical="center" wrapText="1"/>
      <protection locked="0"/>
    </xf>
    <xf numFmtId="0" fontId="4" fillId="8" borderId="1" xfId="0" applyFont="1" applyFill="1" applyBorder="1" applyAlignment="1">
      <alignment horizontal="center" vertical="center" wrapText="1"/>
    </xf>
    <xf numFmtId="0" fontId="3" fillId="12" borderId="10" xfId="2" applyNumberFormat="1" applyFont="1" applyFill="1" applyBorder="1" applyAlignment="1" applyProtection="1">
      <alignment horizontal="left" vertical="center" wrapText="1"/>
      <protection locked="0"/>
    </xf>
    <xf numFmtId="0" fontId="3" fillId="8" borderId="1" xfId="0" applyFont="1" applyFill="1" applyBorder="1" applyAlignment="1">
      <alignment horizontal="center" vertical="center" wrapText="1"/>
    </xf>
    <xf numFmtId="0" fontId="3" fillId="8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1" fontId="3" fillId="0" borderId="1" xfId="2" applyNumberFormat="1" applyFont="1" applyFill="1" applyBorder="1" applyAlignment="1">
      <alignment horizontal="center" vertical="center"/>
    </xf>
    <xf numFmtId="0" fontId="4" fillId="8" borderId="1" xfId="0" applyFont="1" applyFill="1" applyBorder="1" applyAlignment="1">
      <alignment horizontal="justify" vertical="center" wrapText="1"/>
    </xf>
    <xf numFmtId="0" fontId="3" fillId="8" borderId="1" xfId="0" applyFont="1" applyFill="1" applyBorder="1" applyAlignment="1">
      <alignment horizontal="justify" vertical="center" wrapText="1"/>
    </xf>
    <xf numFmtId="0" fontId="5" fillId="8" borderId="1" xfId="0" applyFont="1" applyFill="1" applyBorder="1" applyAlignment="1">
      <alignment horizontal="justify" vertical="center" wrapText="1"/>
    </xf>
    <xf numFmtId="0" fontId="5" fillId="8" borderId="1" xfId="0" applyFon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textRotation="90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4" fillId="9" borderId="4" xfId="0" applyFont="1" applyFill="1" applyBorder="1" applyAlignment="1">
      <alignment horizontal="center" vertical="center" wrapText="1"/>
    </xf>
    <xf numFmtId="0" fontId="4" fillId="11" borderId="4" xfId="2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2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textRotation="90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textRotation="90"/>
    </xf>
    <xf numFmtId="0" fontId="3" fillId="0" borderId="6" xfId="0" applyFont="1" applyBorder="1" applyAlignment="1">
      <alignment horizontal="center" vertical="center" textRotation="90" wrapText="1"/>
    </xf>
    <xf numFmtId="0" fontId="3" fillId="0" borderId="4" xfId="0" applyFont="1" applyBorder="1" applyAlignment="1">
      <alignment horizontal="center" vertical="center" textRotation="90" wrapText="1"/>
    </xf>
    <xf numFmtId="0" fontId="3" fillId="0" borderId="5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justify" vertical="center" wrapText="1"/>
    </xf>
    <xf numFmtId="9" fontId="3" fillId="6" borderId="6" xfId="1" applyFont="1" applyFill="1" applyBorder="1" applyAlignment="1">
      <alignment horizontal="center" vertical="center"/>
    </xf>
    <xf numFmtId="9" fontId="3" fillId="0" borderId="6" xfId="1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0" fontId="4" fillId="8" borderId="6" xfId="0" applyFont="1" applyFill="1" applyBorder="1" applyAlignment="1">
      <alignment horizontal="center" vertical="center" wrapText="1"/>
    </xf>
    <xf numFmtId="0" fontId="3" fillId="8" borderId="6" xfId="0" applyFont="1" applyFill="1" applyBorder="1" applyAlignment="1">
      <alignment horizontal="center" vertical="center"/>
    </xf>
    <xf numFmtId="0" fontId="5" fillId="8" borderId="6" xfId="0" applyFont="1" applyFill="1" applyBorder="1" applyAlignment="1">
      <alignment horizontal="center" vertical="center"/>
    </xf>
    <xf numFmtId="0" fontId="4" fillId="9" borderId="6" xfId="0" applyFont="1" applyFill="1" applyBorder="1" applyAlignment="1">
      <alignment horizontal="center" vertical="center" wrapText="1"/>
    </xf>
    <xf numFmtId="0" fontId="4" fillId="11" borderId="5" xfId="2" applyNumberFormat="1" applyFont="1" applyFill="1" applyBorder="1" applyAlignment="1" applyProtection="1">
      <alignment horizontal="center" vertical="center" wrapText="1"/>
      <protection locked="0"/>
    </xf>
    <xf numFmtId="0" fontId="3" fillId="12" borderId="1" xfId="2" applyNumberFormat="1" applyFont="1" applyFill="1" applyBorder="1" applyAlignment="1" applyProtection="1">
      <alignment horizontal="center" vertical="center" wrapText="1"/>
      <protection locked="0"/>
    </xf>
    <xf numFmtId="0" fontId="3" fillId="12" borderId="9" xfId="2" applyNumberFormat="1" applyFont="1" applyFill="1" applyBorder="1" applyAlignment="1" applyProtection="1">
      <alignment horizontal="center" vertical="center" wrapText="1"/>
      <protection locked="0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0" xfId="0" applyFont="1" applyBorder="1"/>
    <xf numFmtId="1" fontId="3" fillId="0" borderId="0" xfId="0" applyNumberFormat="1" applyFont="1" applyBorder="1"/>
    <xf numFmtId="0" fontId="3" fillId="7" borderId="1" xfId="0" applyFont="1" applyFill="1" applyBorder="1" applyAlignment="1">
      <alignment horizontal="center" vertical="center"/>
    </xf>
    <xf numFmtId="0" fontId="3" fillId="7" borderId="21" xfId="0" applyFont="1" applyFill="1" applyBorder="1" applyAlignment="1">
      <alignment horizontal="center"/>
    </xf>
    <xf numFmtId="0" fontId="3" fillId="7" borderId="22" xfId="0" applyFont="1" applyFill="1" applyBorder="1" applyAlignment="1">
      <alignment horizontal="center"/>
    </xf>
    <xf numFmtId="0" fontId="3" fillId="7" borderId="1" xfId="0" applyFont="1" applyFill="1" applyBorder="1" applyAlignment="1">
      <alignment horizontal="justify" vertical="center" wrapText="1"/>
    </xf>
    <xf numFmtId="0" fontId="5" fillId="7" borderId="1" xfId="0" applyFont="1" applyFill="1" applyBorder="1" applyAlignment="1">
      <alignment horizontal="justify" vertical="center" wrapText="1"/>
    </xf>
    <xf numFmtId="0" fontId="5" fillId="7" borderId="1" xfId="0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justify" vertical="center" wrapText="1"/>
    </xf>
    <xf numFmtId="0" fontId="4" fillId="7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 vertical="center" wrapText="1"/>
    </xf>
    <xf numFmtId="0" fontId="3" fillId="8" borderId="10" xfId="2" applyNumberFormat="1" applyFont="1" applyFill="1" applyBorder="1" applyAlignment="1" applyProtection="1">
      <alignment horizontal="left" vertical="center" wrapText="1"/>
      <protection locked="0"/>
    </xf>
    <xf numFmtId="0" fontId="3" fillId="8" borderId="1" xfId="2" applyNumberFormat="1" applyFont="1" applyFill="1" applyBorder="1" applyAlignment="1" applyProtection="1">
      <alignment horizontal="center" vertical="center" wrapText="1"/>
      <protection locked="0"/>
    </xf>
    <xf numFmtId="0" fontId="3" fillId="8" borderId="1" xfId="0" applyFont="1" applyFill="1" applyBorder="1" applyAlignment="1">
      <alignment horizontal="center"/>
    </xf>
    <xf numFmtId="1" fontId="4" fillId="0" borderId="1" xfId="0" applyNumberFormat="1" applyFont="1" applyFill="1" applyBorder="1" applyAlignment="1">
      <alignment horizontal="center" vertical="center" wrapText="1"/>
    </xf>
    <xf numFmtId="0" fontId="3" fillId="7" borderId="6" xfId="0" applyFont="1" applyFill="1" applyBorder="1" applyAlignment="1">
      <alignment horizontal="center" vertical="center" wrapText="1"/>
    </xf>
    <xf numFmtId="0" fontId="3" fillId="7" borderId="6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3" fillId="0" borderId="19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8" borderId="21" xfId="0" applyFont="1" applyFill="1" applyBorder="1" applyAlignment="1">
      <alignment horizontal="center" vertical="center"/>
    </xf>
    <xf numFmtId="0" fontId="3" fillId="8" borderId="22" xfId="0" applyFont="1" applyFill="1" applyBorder="1" applyAlignment="1">
      <alignment horizontal="center" vertical="center"/>
    </xf>
    <xf numFmtId="0" fontId="5" fillId="8" borderId="21" xfId="0" applyFont="1" applyFill="1" applyBorder="1" applyAlignment="1">
      <alignment horizontal="center" vertical="center"/>
    </xf>
    <xf numFmtId="0" fontId="5" fillId="8" borderId="22" xfId="0" applyFont="1" applyFill="1" applyBorder="1" applyAlignment="1">
      <alignment horizontal="center" vertical="center"/>
    </xf>
    <xf numFmtId="0" fontId="3" fillId="0" borderId="23" xfId="0" applyFont="1" applyBorder="1" applyAlignment="1">
      <alignment horizontal="center"/>
    </xf>
    <xf numFmtId="0" fontId="3" fillId="0" borderId="24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8" xfId="0" applyFont="1" applyBorder="1" applyAlignment="1">
      <alignment horizontal="center" vertical="center" textRotation="90" wrapText="1"/>
    </xf>
    <xf numFmtId="0" fontId="3" fillId="0" borderId="11" xfId="0" applyFont="1" applyBorder="1" applyAlignment="1">
      <alignment horizontal="center" vertical="center" textRotation="90" wrapText="1"/>
    </xf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4" fillId="0" borderId="8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3" fillId="7" borderId="27" xfId="0" applyFont="1" applyFill="1" applyBorder="1" applyAlignment="1">
      <alignment horizontal="center"/>
    </xf>
    <xf numFmtId="0" fontId="3" fillId="7" borderId="28" xfId="0" applyFont="1" applyFill="1" applyBorder="1" applyAlignment="1">
      <alignment horizontal="center"/>
    </xf>
    <xf numFmtId="0" fontId="4" fillId="9" borderId="8" xfId="0" applyFont="1" applyFill="1" applyBorder="1" applyAlignment="1">
      <alignment horizontal="center" vertical="center" wrapText="1"/>
    </xf>
    <xf numFmtId="0" fontId="4" fillId="9" borderId="11" xfId="0" applyFont="1" applyFill="1" applyBorder="1" applyAlignment="1">
      <alignment horizontal="center" vertical="center" wrapText="1"/>
    </xf>
    <xf numFmtId="0" fontId="3" fillId="8" borderId="27" xfId="0" applyFont="1" applyFill="1" applyBorder="1" applyAlignment="1">
      <alignment horizontal="center" vertical="center"/>
    </xf>
    <xf numFmtId="0" fontId="3" fillId="8" borderId="28" xfId="0" applyFont="1" applyFill="1" applyBorder="1" applyAlignment="1">
      <alignment horizontal="center" vertical="center"/>
    </xf>
    <xf numFmtId="0" fontId="4" fillId="8" borderId="8" xfId="0" applyFont="1" applyFill="1" applyBorder="1" applyAlignment="1">
      <alignment horizontal="center" vertical="center" wrapText="1"/>
    </xf>
    <xf numFmtId="0" fontId="4" fillId="8" borderId="11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3" fillId="0" borderId="27" xfId="0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11" xfId="0" applyFont="1" applyFill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3" fillId="13" borderId="1" xfId="2" applyNumberFormat="1" applyFont="1" applyFill="1" applyBorder="1" applyAlignment="1" applyProtection="1">
      <alignment horizontal="left" vertical="center" wrapText="1"/>
      <protection locked="0"/>
    </xf>
    <xf numFmtId="0" fontId="3" fillId="13" borderId="1" xfId="2" applyNumberFormat="1" applyFont="1" applyFill="1" applyBorder="1" applyAlignment="1" applyProtection="1">
      <alignment horizontal="center" vertical="center" wrapText="1"/>
      <protection locked="0"/>
    </xf>
    <xf numFmtId="0" fontId="3" fillId="0" borderId="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14" borderId="1" xfId="0" applyFont="1" applyFill="1" applyBorder="1" applyAlignment="1">
      <alignment vertical="center" wrapText="1"/>
    </xf>
    <xf numFmtId="0" fontId="3" fillId="14" borderId="1" xfId="0" applyFont="1" applyFill="1" applyBorder="1" applyAlignment="1">
      <alignment horizontal="justify" vertical="center" wrapText="1"/>
    </xf>
    <xf numFmtId="0" fontId="3" fillId="14" borderId="1" xfId="0" applyFont="1" applyFill="1" applyBorder="1" applyAlignment="1">
      <alignment horizontal="center" vertical="center" wrapText="1"/>
    </xf>
    <xf numFmtId="0" fontId="4" fillId="15" borderId="1" xfId="0" applyFont="1" applyFill="1" applyBorder="1" applyAlignment="1">
      <alignment horizontal="justify" vertical="center" wrapText="1"/>
    </xf>
    <xf numFmtId="0" fontId="3" fillId="15" borderId="1" xfId="0" applyFont="1" applyFill="1" applyBorder="1" applyAlignment="1">
      <alignment horizontal="center" vertical="center" wrapText="1"/>
    </xf>
    <xf numFmtId="0" fontId="4" fillId="15" borderId="1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8" borderId="6" xfId="0" applyFont="1" applyFill="1" applyBorder="1" applyAlignment="1">
      <alignment horizontal="center" vertical="center" wrapText="1"/>
    </xf>
    <xf numFmtId="0" fontId="3" fillId="0" borderId="29" xfId="0" applyFont="1" applyBorder="1"/>
    <xf numFmtId="0" fontId="4" fillId="12" borderId="10" xfId="2" applyNumberFormat="1" applyFont="1" applyFill="1" applyBorder="1" applyAlignment="1" applyProtection="1">
      <alignment horizontal="left" vertical="center" wrapText="1"/>
      <protection locked="0"/>
    </xf>
    <xf numFmtId="0" fontId="4" fillId="16" borderId="1" xfId="2" applyFont="1" applyFill="1" applyBorder="1" applyAlignment="1">
      <alignment horizontal="left" vertical="center" wrapText="1"/>
    </xf>
    <xf numFmtId="0" fontId="4" fillId="16" borderId="1" xfId="2" applyFont="1" applyFill="1" applyBorder="1" applyAlignment="1">
      <alignment horizontal="center" vertical="center"/>
    </xf>
    <xf numFmtId="0" fontId="4" fillId="16" borderId="1" xfId="2" applyNumberFormat="1" applyFont="1" applyFill="1" applyBorder="1" applyAlignment="1" applyProtection="1">
      <alignment horizontal="center" vertical="center" wrapText="1"/>
      <protection locked="0"/>
    </xf>
    <xf numFmtId="0" fontId="5" fillId="8" borderId="9" xfId="0" applyFont="1" applyFill="1" applyBorder="1" applyAlignment="1">
      <alignment horizontal="justify" vertical="center" wrapText="1"/>
    </xf>
    <xf numFmtId="0" fontId="3" fillId="8" borderId="9" xfId="2" applyNumberFormat="1" applyFont="1" applyFill="1" applyBorder="1" applyAlignment="1" applyProtection="1">
      <alignment horizontal="center" vertical="center" wrapText="1"/>
      <protection locked="0"/>
    </xf>
    <xf numFmtId="0" fontId="3" fillId="7" borderId="9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justify" vertical="center" wrapText="1"/>
    </xf>
    <xf numFmtId="0" fontId="3" fillId="7" borderId="1" xfId="0" applyFont="1" applyFill="1" applyBorder="1" applyAlignment="1">
      <alignment horizontal="center"/>
    </xf>
    <xf numFmtId="0" fontId="3" fillId="7" borderId="1" xfId="2" applyNumberFormat="1" applyFont="1" applyFill="1" applyBorder="1" applyAlignment="1" applyProtection="1">
      <alignment horizontal="center" vertical="center" wrapText="1"/>
      <protection locked="0"/>
    </xf>
    <xf numFmtId="0" fontId="3" fillId="7" borderId="3" xfId="0" applyFont="1" applyFill="1" applyBorder="1" applyAlignment="1">
      <alignment horizontal="center" vertical="center" wrapText="1"/>
    </xf>
    <xf numFmtId="0" fontId="3" fillId="7" borderId="5" xfId="0" applyFont="1" applyFill="1" applyBorder="1" applyAlignment="1">
      <alignment horizontal="center" vertical="center" wrapText="1"/>
    </xf>
    <xf numFmtId="0" fontId="3" fillId="14" borderId="3" xfId="0" applyFont="1" applyFill="1" applyBorder="1" applyAlignment="1">
      <alignment horizontal="center" vertical="center" wrapText="1"/>
    </xf>
    <xf numFmtId="0" fontId="3" fillId="5" borderId="1" xfId="1" applyNumberFormat="1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3" fillId="0" borderId="30" xfId="0" applyFont="1" applyBorder="1"/>
    <xf numFmtId="0" fontId="3" fillId="0" borderId="22" xfId="0" applyFont="1" applyBorder="1"/>
    <xf numFmtId="0" fontId="3" fillId="0" borderId="28" xfId="0" applyFont="1" applyBorder="1"/>
    <xf numFmtId="0" fontId="3" fillId="0" borderId="31" xfId="0" applyFont="1" applyBorder="1"/>
    <xf numFmtId="0" fontId="3" fillId="0" borderId="3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34" xfId="0" applyFont="1" applyBorder="1"/>
    <xf numFmtId="0" fontId="3" fillId="0" borderId="35" xfId="0" applyFont="1" applyBorder="1"/>
    <xf numFmtId="0" fontId="3" fillId="0" borderId="32" xfId="0" applyFont="1" applyBorder="1"/>
    <xf numFmtId="0" fontId="3" fillId="0" borderId="1" xfId="0" applyFont="1" applyBorder="1"/>
    <xf numFmtId="0" fontId="3" fillId="0" borderId="3" xfId="0" applyFont="1" applyBorder="1"/>
    <xf numFmtId="0" fontId="3" fillId="0" borderId="36" xfId="0" applyFont="1" applyBorder="1"/>
    <xf numFmtId="0" fontId="4" fillId="0" borderId="4" xfId="0" applyFont="1" applyBorder="1" applyAlignment="1">
      <alignment horizontal="center" vertical="center"/>
    </xf>
    <xf numFmtId="0" fontId="3" fillId="0" borderId="17" xfId="0" applyFont="1" applyBorder="1"/>
    <xf numFmtId="0" fontId="4" fillId="0" borderId="1" xfId="0" applyFont="1" applyBorder="1" applyAlignment="1">
      <alignment horizontal="center" vertical="center"/>
    </xf>
    <xf numFmtId="0" fontId="3" fillId="0" borderId="12" xfId="0" applyFont="1" applyBorder="1"/>
    <xf numFmtId="0" fontId="3" fillId="0" borderId="37" xfId="0" applyFont="1" applyBorder="1"/>
    <xf numFmtId="0" fontId="3" fillId="0" borderId="38" xfId="0" applyFont="1" applyBorder="1"/>
    <xf numFmtId="0" fontId="3" fillId="0" borderId="26" xfId="0" applyFont="1" applyBorder="1"/>
    <xf numFmtId="0" fontId="3" fillId="0" borderId="39" xfId="0" applyFont="1" applyBorder="1"/>
    <xf numFmtId="0" fontId="3" fillId="0" borderId="40" xfId="0" applyFont="1" applyBorder="1"/>
    <xf numFmtId="0" fontId="3" fillId="7" borderId="8" xfId="0" applyFont="1" applyFill="1" applyBorder="1"/>
    <xf numFmtId="0" fontId="3" fillId="7" borderId="32" xfId="0" applyFont="1" applyFill="1" applyBorder="1"/>
    <xf numFmtId="0" fontId="3" fillId="7" borderId="41" xfId="0" applyFont="1" applyFill="1" applyBorder="1"/>
    <xf numFmtId="0" fontId="3" fillId="0" borderId="2" xfId="0" applyFont="1" applyBorder="1"/>
    <xf numFmtId="0" fontId="3" fillId="0" borderId="44" xfId="0" applyFont="1" applyBorder="1"/>
    <xf numFmtId="0" fontId="3" fillId="8" borderId="43" xfId="0" applyFont="1" applyFill="1" applyBorder="1"/>
    <xf numFmtId="0" fontId="3" fillId="8" borderId="2" xfId="0" applyFont="1" applyFill="1" applyBorder="1"/>
    <xf numFmtId="0" fontId="3" fillId="8" borderId="4" xfId="0" applyFont="1" applyFill="1" applyBorder="1"/>
    <xf numFmtId="0" fontId="3" fillId="8" borderId="1" xfId="0" applyFont="1" applyFill="1" applyBorder="1"/>
    <xf numFmtId="0" fontId="4" fillId="5" borderId="3" xfId="0" applyFont="1" applyFill="1" applyBorder="1" applyAlignment="1">
      <alignment horizontal="center" vertical="center" wrapText="1"/>
    </xf>
    <xf numFmtId="0" fontId="4" fillId="5" borderId="14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7" borderId="32" xfId="0" applyFont="1" applyFill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3" fillId="7" borderId="5" xfId="0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17" borderId="1" xfId="0" applyFont="1" applyFill="1" applyBorder="1" applyAlignment="1">
      <alignment horizontal="center"/>
    </xf>
    <xf numFmtId="0" fontId="3" fillId="17" borderId="1" xfId="0" applyFont="1" applyFill="1" applyBorder="1"/>
    <xf numFmtId="0" fontId="3" fillId="17" borderId="1" xfId="0" applyFont="1" applyFill="1" applyBorder="1" applyAlignment="1">
      <alignment horizontal="center" vertical="center"/>
    </xf>
    <xf numFmtId="0" fontId="3" fillId="17" borderId="1" xfId="0" applyFont="1" applyFill="1" applyBorder="1" applyAlignment="1">
      <alignment horizontal="left" vertical="center"/>
    </xf>
    <xf numFmtId="0" fontId="3" fillId="18" borderId="1" xfId="0" applyFont="1" applyFill="1" applyBorder="1"/>
    <xf numFmtId="0" fontId="6" fillId="18" borderId="1" xfId="0" applyFont="1" applyFill="1" applyBorder="1"/>
    <xf numFmtId="0" fontId="7" fillId="0" borderId="0" xfId="0" applyFont="1"/>
    <xf numFmtId="0" fontId="7" fillId="0" borderId="0" xfId="0" applyFont="1" applyAlignment="1">
      <alignment horizontal="center"/>
    </xf>
    <xf numFmtId="0" fontId="7" fillId="0" borderId="0" xfId="0" applyFont="1" applyAlignment="1"/>
    <xf numFmtId="0" fontId="0" fillId="0" borderId="0" xfId="0" applyAlignment="1"/>
    <xf numFmtId="0" fontId="9" fillId="0" borderId="0" xfId="0" applyFont="1" applyAlignment="1">
      <alignment vertical="top"/>
    </xf>
    <xf numFmtId="0" fontId="9" fillId="0" borderId="0" xfId="0" applyFont="1" applyAlignment="1">
      <alignment vertical="top" wrapText="1"/>
    </xf>
    <xf numFmtId="0" fontId="9" fillId="0" borderId="0" xfId="0" applyFont="1" applyAlignment="1">
      <alignment horizontal="center" vertical="top" wrapText="1"/>
    </xf>
    <xf numFmtId="0" fontId="9" fillId="0" borderId="0" xfId="0" applyFont="1" applyAlignment="1">
      <alignment wrapText="1"/>
    </xf>
    <xf numFmtId="0" fontId="10" fillId="19" borderId="1" xfId="0" applyFont="1" applyFill="1" applyBorder="1" applyAlignment="1">
      <alignment wrapText="1"/>
    </xf>
    <xf numFmtId="0" fontId="7" fillId="20" borderId="1" xfId="0" applyFont="1" applyFill="1" applyBorder="1"/>
    <xf numFmtId="0" fontId="7" fillId="0" borderId="1" xfId="0" applyFont="1" applyBorder="1" applyAlignment="1">
      <alignment horizontal="center" vertical="center"/>
    </xf>
    <xf numFmtId="0" fontId="10" fillId="20" borderId="1" xfId="0" applyFont="1" applyFill="1" applyBorder="1"/>
    <xf numFmtId="0" fontId="10" fillId="20" borderId="1" xfId="0" applyFont="1" applyFill="1" applyBorder="1" applyAlignment="1">
      <alignment horizontal="center" vertical="center"/>
    </xf>
    <xf numFmtId="0" fontId="10" fillId="0" borderId="0" xfId="0" applyFont="1" applyAlignment="1"/>
    <xf numFmtId="0" fontId="11" fillId="0" borderId="1" xfId="0" applyFont="1" applyBorder="1"/>
    <xf numFmtId="0" fontId="11" fillId="0" borderId="4" xfId="0" applyFont="1" applyBorder="1"/>
    <xf numFmtId="0" fontId="11" fillId="0" borderId="1" xfId="0" applyFont="1" applyBorder="1" applyAlignment="1"/>
    <xf numFmtId="0" fontId="11" fillId="21" borderId="1" xfId="0" applyFont="1" applyFill="1" applyBorder="1"/>
    <xf numFmtId="0" fontId="0" fillId="21" borderId="1" xfId="0" applyFill="1" applyBorder="1" applyAlignment="1">
      <alignment horizontal="center"/>
    </xf>
    <xf numFmtId="0" fontId="0" fillId="21" borderId="2" xfId="0" applyFill="1" applyBorder="1" applyAlignment="1">
      <alignment horizontal="center"/>
    </xf>
    <xf numFmtId="0" fontId="0" fillId="0" borderId="29" xfId="0" applyBorder="1"/>
    <xf numFmtId="0" fontId="7" fillId="15" borderId="1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17" borderId="1" xfId="0" applyFont="1" applyFill="1" applyBorder="1" applyAlignment="1">
      <alignment horizontal="center" vertical="center"/>
    </xf>
    <xf numFmtId="0" fontId="3" fillId="17" borderId="1" xfId="0" applyFont="1" applyFill="1" applyBorder="1" applyAlignment="1">
      <alignment horizontal="left" vertical="center"/>
    </xf>
    <xf numFmtId="0" fontId="9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/>
    </xf>
    <xf numFmtId="2" fontId="3" fillId="6" borderId="1" xfId="1" applyNumberFormat="1" applyFont="1" applyFill="1" applyBorder="1" applyAlignment="1">
      <alignment horizontal="center" vertical="center"/>
    </xf>
    <xf numFmtId="0" fontId="3" fillId="5" borderId="1" xfId="0" applyFont="1" applyFill="1" applyBorder="1"/>
    <xf numFmtId="0" fontId="3" fillId="5" borderId="3" xfId="0" applyFont="1" applyFill="1" applyBorder="1" applyAlignment="1">
      <alignment horizontal="center" vertical="center"/>
    </xf>
    <xf numFmtId="0" fontId="11" fillId="25" borderId="1" xfId="0" applyFont="1" applyFill="1" applyBorder="1"/>
    <xf numFmtId="0" fontId="11" fillId="22" borderId="29" xfId="0" applyFont="1" applyFill="1" applyBorder="1" applyAlignment="1">
      <alignment horizontal="center" vertical="center"/>
    </xf>
    <xf numFmtId="0" fontId="11" fillId="24" borderId="2" xfId="0" applyFont="1" applyFill="1" applyBorder="1"/>
    <xf numFmtId="0" fontId="11" fillId="5" borderId="1" xfId="0" applyFont="1" applyFill="1" applyBorder="1" applyAlignment="1">
      <alignment horizontal="center" vertical="center"/>
    </xf>
    <xf numFmtId="0" fontId="11" fillId="5" borderId="1" xfId="0" applyFont="1" applyFill="1" applyBorder="1"/>
    <xf numFmtId="0" fontId="11" fillId="5" borderId="2" xfId="0" applyFont="1" applyFill="1" applyBorder="1" applyAlignment="1">
      <alignment horizontal="center" vertical="center"/>
    </xf>
    <xf numFmtId="0" fontId="11" fillId="5" borderId="2" xfId="0" applyFont="1" applyFill="1" applyBorder="1"/>
    <xf numFmtId="0" fontId="11" fillId="5" borderId="29" xfId="0" applyFont="1" applyFill="1" applyBorder="1" applyAlignment="1">
      <alignment horizontal="center" vertical="center"/>
    </xf>
    <xf numFmtId="0" fontId="11" fillId="16" borderId="2" xfId="0" applyFont="1" applyFill="1" applyBorder="1" applyAlignment="1">
      <alignment horizontal="center" vertical="center"/>
    </xf>
    <xf numFmtId="0" fontId="11" fillId="16" borderId="2" xfId="0" applyFont="1" applyFill="1" applyBorder="1"/>
    <xf numFmtId="0" fontId="11" fillId="16" borderId="29" xfId="0" applyFont="1" applyFill="1" applyBorder="1" applyAlignment="1">
      <alignment horizontal="center" vertical="center"/>
    </xf>
    <xf numFmtId="0" fontId="11" fillId="25" borderId="2" xfId="0" applyFont="1" applyFill="1" applyBorder="1"/>
    <xf numFmtId="0" fontId="11" fillId="25" borderId="29" xfId="0" applyFont="1" applyFill="1" applyBorder="1" applyAlignment="1">
      <alignment horizontal="center" vertical="center"/>
    </xf>
    <xf numFmtId="0" fontId="11" fillId="23" borderId="29" xfId="0" applyFont="1" applyFill="1" applyBorder="1" applyAlignment="1">
      <alignment horizontal="center" vertical="center"/>
    </xf>
    <xf numFmtId="0" fontId="11" fillId="23" borderId="2" xfId="0" applyFont="1" applyFill="1" applyBorder="1"/>
    <xf numFmtId="0" fontId="0" fillId="5" borderId="1" xfId="0" applyFont="1" applyFill="1" applyBorder="1"/>
    <xf numFmtId="0" fontId="0" fillId="23" borderId="1" xfId="0" applyFont="1" applyFill="1" applyBorder="1"/>
    <xf numFmtId="0" fontId="0" fillId="25" borderId="1" xfId="0" applyFont="1" applyFill="1" applyBorder="1"/>
    <xf numFmtId="0" fontId="0" fillId="22" borderId="2" xfId="0" applyFont="1" applyFill="1" applyBorder="1"/>
    <xf numFmtId="0" fontId="0" fillId="24" borderId="1" xfId="0" applyFont="1" applyFill="1" applyBorder="1"/>
    <xf numFmtId="0" fontId="0" fillId="16" borderId="1" xfId="0" applyFont="1" applyFill="1" applyBorder="1"/>
    <xf numFmtId="0" fontId="4" fillId="0" borderId="9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3" fillId="0" borderId="6" xfId="0" applyNumberFormat="1" applyFont="1" applyBorder="1" applyAlignment="1">
      <alignment horizontal="center" wrapText="1"/>
    </xf>
    <xf numFmtId="0" fontId="3" fillId="0" borderId="9" xfId="0" applyNumberFormat="1" applyFont="1" applyBorder="1" applyAlignment="1">
      <alignment horizontal="center" wrapText="1"/>
    </xf>
    <xf numFmtId="0" fontId="3" fillId="0" borderId="4" xfId="0" applyNumberFormat="1" applyFont="1" applyBorder="1" applyAlignment="1">
      <alignment horizontal="center" wrapText="1"/>
    </xf>
    <xf numFmtId="0" fontId="4" fillId="0" borderId="1" xfId="0" applyFont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textRotation="90" wrapText="1"/>
    </xf>
    <xf numFmtId="0" fontId="3" fillId="0" borderId="12" xfId="0" applyFont="1" applyFill="1" applyBorder="1" applyAlignment="1">
      <alignment horizontal="center" vertical="center" textRotation="90"/>
    </xf>
    <xf numFmtId="0" fontId="3" fillId="0" borderId="3" xfId="0" applyFont="1" applyFill="1" applyBorder="1" applyAlignment="1">
      <alignment horizontal="center" vertical="center" textRotation="90"/>
    </xf>
    <xf numFmtId="0" fontId="3" fillId="5" borderId="2" xfId="0" applyFont="1" applyFill="1" applyBorder="1" applyAlignment="1">
      <alignment horizontal="center" vertical="center" textRotation="90" wrapText="1"/>
    </xf>
    <xf numFmtId="0" fontId="3" fillId="5" borderId="12" xfId="0" applyFont="1" applyFill="1" applyBorder="1" applyAlignment="1">
      <alignment horizontal="center" vertical="center" textRotation="90" wrapText="1"/>
    </xf>
    <xf numFmtId="0" fontId="3" fillId="5" borderId="3" xfId="0" applyFont="1" applyFill="1" applyBorder="1" applyAlignment="1">
      <alignment horizontal="center" vertical="center" textRotation="90" wrapText="1"/>
    </xf>
    <xf numFmtId="0" fontId="3" fillId="0" borderId="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15" xfId="0" applyFont="1" applyBorder="1" applyAlignment="1">
      <alignment horizontal="center" vertical="center" textRotation="90" wrapText="1"/>
    </xf>
    <xf numFmtId="0" fontId="3" fillId="0" borderId="18" xfId="0" applyFont="1" applyBorder="1" applyAlignment="1">
      <alignment horizontal="center" vertical="center" textRotation="90" wrapText="1"/>
    </xf>
    <xf numFmtId="0" fontId="3" fillId="0" borderId="14" xfId="0" applyFont="1" applyBorder="1" applyAlignment="1">
      <alignment horizontal="center" vertical="center" textRotation="90" wrapText="1"/>
    </xf>
    <xf numFmtId="0" fontId="3" fillId="0" borderId="2" xfId="0" applyFont="1" applyBorder="1" applyAlignment="1">
      <alignment horizontal="center" vertical="center" textRotation="90" wrapText="1"/>
    </xf>
    <xf numFmtId="0" fontId="3" fillId="0" borderId="12" xfId="0" applyFont="1" applyBorder="1" applyAlignment="1">
      <alignment horizontal="center" vertical="center" textRotation="90" wrapText="1"/>
    </xf>
    <xf numFmtId="0" fontId="3" fillId="0" borderId="3" xfId="0" applyFont="1" applyBorder="1" applyAlignment="1">
      <alignment horizontal="center" vertical="center" textRotation="90" wrapText="1"/>
    </xf>
    <xf numFmtId="0" fontId="3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17" borderId="1" xfId="0" applyFont="1" applyFill="1" applyBorder="1" applyAlignment="1">
      <alignment horizontal="center" vertical="center"/>
    </xf>
    <xf numFmtId="0" fontId="3" fillId="17" borderId="1" xfId="0" applyFont="1" applyFill="1" applyBorder="1" applyAlignment="1">
      <alignment horizontal="left"/>
    </xf>
    <xf numFmtId="0" fontId="3" fillId="17" borderId="1" xfId="0" applyFont="1" applyFill="1" applyBorder="1" applyAlignment="1">
      <alignment horizontal="left" vertical="center"/>
    </xf>
    <xf numFmtId="0" fontId="3" fillId="17" borderId="1" xfId="0" applyFont="1" applyFill="1" applyBorder="1" applyAlignment="1">
      <alignment horizontal="center"/>
    </xf>
    <xf numFmtId="0" fontId="3" fillId="8" borderId="1" xfId="0" applyFont="1" applyFill="1" applyBorder="1" applyAlignment="1">
      <alignment horizontal="left" vertical="center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 wrapText="1"/>
    </xf>
    <xf numFmtId="0" fontId="8" fillId="0" borderId="0" xfId="0" applyFont="1" applyAlignment="1">
      <alignment horizontal="left"/>
    </xf>
    <xf numFmtId="0" fontId="10" fillId="19" borderId="1" xfId="0" applyFont="1" applyFill="1" applyBorder="1" applyAlignment="1">
      <alignment horizontal="center" vertical="center"/>
    </xf>
    <xf numFmtId="0" fontId="10" fillId="19" borderId="1" xfId="0" applyFont="1" applyFill="1" applyBorder="1" applyAlignment="1">
      <alignment horizontal="center" vertical="center" wrapText="1"/>
    </xf>
    <xf numFmtId="0" fontId="7" fillId="21" borderId="2" xfId="0" applyFont="1" applyFill="1" applyBorder="1" applyAlignment="1">
      <alignment horizontal="center" vertical="center" textRotation="90"/>
    </xf>
    <xf numFmtId="0" fontId="7" fillId="21" borderId="12" xfId="0" applyFont="1" applyFill="1" applyBorder="1" applyAlignment="1">
      <alignment horizontal="center" vertical="center" textRotation="90"/>
    </xf>
    <xf numFmtId="0" fontId="7" fillId="21" borderId="3" xfId="0" applyFont="1" applyFill="1" applyBorder="1" applyAlignment="1">
      <alignment horizontal="center" vertical="center" textRotation="90"/>
    </xf>
    <xf numFmtId="0" fontId="11" fillId="21" borderId="1" xfId="0" applyFont="1" applyFill="1" applyBorder="1" applyAlignment="1">
      <alignment horizontal="center"/>
    </xf>
    <xf numFmtId="0" fontId="11" fillId="0" borderId="1" xfId="0" applyFont="1" applyBorder="1" applyAlignment="1">
      <alignment horizontal="center" textRotation="90"/>
    </xf>
    <xf numFmtId="0" fontId="11" fillId="0" borderId="2" xfId="0" applyFont="1" applyBorder="1" applyAlignment="1">
      <alignment horizontal="center" textRotation="90"/>
    </xf>
    <xf numFmtId="0" fontId="11" fillId="0" borderId="12" xfId="0" applyFont="1" applyBorder="1" applyAlignment="1">
      <alignment horizontal="center" textRotation="90"/>
    </xf>
    <xf numFmtId="0" fontId="11" fillId="0" borderId="3" xfId="0" applyFont="1" applyBorder="1" applyAlignment="1">
      <alignment horizontal="center" textRotation="90"/>
    </xf>
    <xf numFmtId="0" fontId="11" fillId="21" borderId="6" xfId="0" applyFont="1" applyFill="1" applyBorder="1" applyAlignment="1">
      <alignment horizontal="center"/>
    </xf>
    <xf numFmtId="0" fontId="11" fillId="21" borderId="9" xfId="0" applyFont="1" applyFill="1" applyBorder="1" applyAlignment="1">
      <alignment horizontal="center"/>
    </xf>
    <xf numFmtId="0" fontId="11" fillId="21" borderId="4" xfId="0" applyFont="1" applyFill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11" fillId="0" borderId="1" xfId="0" applyFont="1" applyBorder="1" applyAlignment="1">
      <alignment horizontal="center" textRotation="89"/>
    </xf>
  </cellXfs>
  <cellStyles count="3">
    <cellStyle name="Обычный" xfId="0" builtinId="0"/>
    <cellStyle name="Обычный 4" xfId="2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T111"/>
  <sheetViews>
    <sheetView zoomScale="55" zoomScaleNormal="55" workbookViewId="0">
      <selection activeCell="S106" sqref="S106"/>
    </sheetView>
  </sheetViews>
  <sheetFormatPr defaultColWidth="9.140625" defaultRowHeight="15.75" x14ac:dyDescent="0.25"/>
  <cols>
    <col min="1" max="1" width="9.140625" style="5"/>
    <col min="2" max="2" width="15.28515625" style="5" customWidth="1"/>
    <col min="3" max="3" width="36.42578125" style="5" customWidth="1"/>
    <col min="4" max="4" width="11" style="72" customWidth="1"/>
    <col min="5" max="11" width="9.140625" style="5"/>
    <col min="12" max="12" width="8" style="5" customWidth="1"/>
    <col min="13" max="13" width="7.5703125" style="5" customWidth="1"/>
    <col min="14" max="16384" width="9.140625" style="5"/>
  </cols>
  <sheetData>
    <row r="1" spans="2:19" ht="16.149999999999999" thickBot="1" x14ac:dyDescent="0.35"/>
    <row r="2" spans="2:19" ht="39" customHeight="1" thickBot="1" x14ac:dyDescent="0.3">
      <c r="B2" s="306" t="s">
        <v>0</v>
      </c>
      <c r="C2" s="309" t="s">
        <v>30</v>
      </c>
      <c r="D2" s="300" t="s">
        <v>152</v>
      </c>
      <c r="E2" s="312" t="s">
        <v>1</v>
      </c>
      <c r="F2" s="315" t="s">
        <v>2</v>
      </c>
      <c r="G2" s="318" t="s">
        <v>3</v>
      </c>
      <c r="H2" s="319"/>
      <c r="I2" s="319"/>
      <c r="J2" s="319"/>
      <c r="K2" s="320"/>
      <c r="L2" s="303" t="s">
        <v>82</v>
      </c>
      <c r="M2" s="303" t="s">
        <v>83</v>
      </c>
      <c r="N2" s="296" t="s">
        <v>155</v>
      </c>
      <c r="O2" s="297"/>
      <c r="P2" s="297"/>
      <c r="Q2" s="297"/>
      <c r="R2" s="297"/>
      <c r="S2" s="298"/>
    </row>
    <row r="3" spans="2:19" ht="24.75" customHeight="1" thickBot="1" x14ac:dyDescent="0.3">
      <c r="B3" s="307"/>
      <c r="C3" s="310"/>
      <c r="D3" s="301"/>
      <c r="E3" s="313"/>
      <c r="F3" s="316"/>
      <c r="G3" s="321"/>
      <c r="H3" s="322"/>
      <c r="I3" s="322"/>
      <c r="J3" s="322"/>
      <c r="K3" s="323"/>
      <c r="L3" s="304"/>
      <c r="M3" s="304"/>
      <c r="N3" s="293" t="s">
        <v>145</v>
      </c>
      <c r="O3" s="294"/>
      <c r="P3" s="295" t="s">
        <v>146</v>
      </c>
      <c r="Q3" s="294"/>
      <c r="R3" s="295" t="s">
        <v>157</v>
      </c>
      <c r="S3" s="294"/>
    </row>
    <row r="4" spans="2:19" ht="153.75" customHeight="1" thickBot="1" x14ac:dyDescent="0.3">
      <c r="B4" s="308"/>
      <c r="C4" s="311"/>
      <c r="D4" s="302"/>
      <c r="E4" s="314"/>
      <c r="F4" s="317"/>
      <c r="G4" s="9" t="s">
        <v>31</v>
      </c>
      <c r="H4" s="79" t="s">
        <v>4</v>
      </c>
      <c r="I4" s="9" t="s">
        <v>32</v>
      </c>
      <c r="J4" s="9" t="s">
        <v>33</v>
      </c>
      <c r="K4" s="79" t="s">
        <v>5</v>
      </c>
      <c r="L4" s="305"/>
      <c r="M4" s="305"/>
      <c r="N4" s="133" t="s">
        <v>147</v>
      </c>
      <c r="O4" s="134" t="s">
        <v>148</v>
      </c>
      <c r="P4" s="133" t="s">
        <v>147</v>
      </c>
      <c r="Q4" s="134" t="s">
        <v>148</v>
      </c>
      <c r="R4" s="133" t="s">
        <v>147</v>
      </c>
      <c r="S4" s="134" t="s">
        <v>148</v>
      </c>
    </row>
    <row r="5" spans="2:19" ht="16.149999999999999" thickBot="1" x14ac:dyDescent="0.35">
      <c r="B5" s="80">
        <v>1</v>
      </c>
      <c r="C5" s="84">
        <v>2</v>
      </c>
      <c r="D5" s="80">
        <v>3</v>
      </c>
      <c r="E5" s="84">
        <v>4</v>
      </c>
      <c r="F5" s="80">
        <v>5</v>
      </c>
      <c r="G5" s="84">
        <v>6</v>
      </c>
      <c r="H5" s="80">
        <v>7</v>
      </c>
      <c r="I5" s="84">
        <v>8</v>
      </c>
      <c r="J5" s="80">
        <v>9</v>
      </c>
      <c r="K5" s="84">
        <v>10</v>
      </c>
      <c r="L5" s="49">
        <f>L106/(E106-E105-E6)</f>
        <v>0.66959064327485385</v>
      </c>
      <c r="M5" s="86">
        <f>M106/(E106-E105-E6)</f>
        <v>0.33040935672514621</v>
      </c>
      <c r="N5" s="4">
        <v>13</v>
      </c>
      <c r="O5" s="4">
        <v>14</v>
      </c>
      <c r="P5" s="4">
        <v>15</v>
      </c>
      <c r="Q5" s="4">
        <v>16</v>
      </c>
      <c r="R5" s="4">
        <v>17</v>
      </c>
      <c r="S5" s="4">
        <v>18</v>
      </c>
    </row>
    <row r="6" spans="2:19" ht="16.5" thickBot="1" x14ac:dyDescent="0.3">
      <c r="B6" s="43" t="s">
        <v>88</v>
      </c>
      <c r="C6" s="44" t="s">
        <v>89</v>
      </c>
      <c r="D6" s="95"/>
      <c r="E6" s="50">
        <f>SUM(E7:E20)</f>
        <v>1476</v>
      </c>
      <c r="F6" s="50">
        <f t="shared" ref="F6:K6" si="0">SUM(F7:F20)</f>
        <v>625</v>
      </c>
      <c r="G6" s="50">
        <f>SUM(G7:G20)</f>
        <v>1440</v>
      </c>
      <c r="H6" s="50">
        <f t="shared" si="0"/>
        <v>0</v>
      </c>
      <c r="I6" s="50">
        <f t="shared" si="0"/>
        <v>0</v>
      </c>
      <c r="J6" s="50">
        <f t="shared" si="0"/>
        <v>0</v>
      </c>
      <c r="K6" s="50">
        <f t="shared" si="0"/>
        <v>36</v>
      </c>
      <c r="L6" s="51">
        <f>SUM(L7:L20)</f>
        <v>1476</v>
      </c>
      <c r="M6" s="51">
        <f>SUM(M7:M20)</f>
        <v>0</v>
      </c>
      <c r="N6" s="52">
        <f t="shared" ref="N6:S6" si="1">SUM(N7:N20)</f>
        <v>612</v>
      </c>
      <c r="O6" s="52">
        <f t="shared" si="1"/>
        <v>714</v>
      </c>
      <c r="P6" s="52">
        <f t="shared" si="1"/>
        <v>150</v>
      </c>
      <c r="Q6" s="52">
        <f t="shared" si="1"/>
        <v>0</v>
      </c>
      <c r="R6" s="52">
        <f t="shared" si="1"/>
        <v>0</v>
      </c>
      <c r="S6" s="52">
        <f t="shared" si="1"/>
        <v>0</v>
      </c>
    </row>
    <row r="7" spans="2:19" ht="16.5" thickBot="1" x14ac:dyDescent="0.3">
      <c r="B7" s="35" t="s">
        <v>90</v>
      </c>
      <c r="C7" s="36" t="s">
        <v>91</v>
      </c>
      <c r="D7" s="39" t="s">
        <v>149</v>
      </c>
      <c r="E7" s="63">
        <v>90</v>
      </c>
      <c r="F7" s="37">
        <v>37</v>
      </c>
      <c r="G7" s="77">
        <v>78</v>
      </c>
      <c r="H7" s="77"/>
      <c r="I7" s="84"/>
      <c r="J7" s="84"/>
      <c r="K7" s="84">
        <v>12</v>
      </c>
      <c r="L7" s="63">
        <v>90</v>
      </c>
      <c r="M7" s="87"/>
      <c r="N7" s="121">
        <v>34</v>
      </c>
      <c r="O7" s="122">
        <v>22</v>
      </c>
      <c r="P7" s="121">
        <v>34</v>
      </c>
      <c r="Q7" s="122"/>
      <c r="R7" s="131"/>
      <c r="S7" s="132"/>
    </row>
    <row r="8" spans="2:19" ht="16.5" thickBot="1" x14ac:dyDescent="0.3">
      <c r="B8" s="35" t="s">
        <v>92</v>
      </c>
      <c r="C8" s="36" t="s">
        <v>93</v>
      </c>
      <c r="D8" s="39" t="s">
        <v>150</v>
      </c>
      <c r="E8" s="63">
        <v>162</v>
      </c>
      <c r="F8" s="37">
        <v>54</v>
      </c>
      <c r="G8" s="77">
        <v>162</v>
      </c>
      <c r="H8" s="77"/>
      <c r="I8" s="84"/>
      <c r="J8" s="84"/>
      <c r="K8" s="84"/>
      <c r="L8" s="63">
        <v>162</v>
      </c>
      <c r="M8" s="87"/>
      <c r="N8" s="123">
        <v>68</v>
      </c>
      <c r="O8" s="124">
        <v>94</v>
      </c>
      <c r="P8" s="123"/>
      <c r="Q8" s="124"/>
      <c r="R8" s="98"/>
      <c r="S8" s="99"/>
    </row>
    <row r="9" spans="2:19" ht="16.5" thickBot="1" x14ac:dyDescent="0.3">
      <c r="B9" s="35" t="s">
        <v>94</v>
      </c>
      <c r="C9" s="36" t="s">
        <v>95</v>
      </c>
      <c r="D9" s="39" t="s">
        <v>150</v>
      </c>
      <c r="E9" s="63">
        <v>136</v>
      </c>
      <c r="F9" s="37">
        <v>44</v>
      </c>
      <c r="G9" s="77">
        <v>136</v>
      </c>
      <c r="H9" s="77"/>
      <c r="I9" s="84"/>
      <c r="J9" s="84"/>
      <c r="K9" s="84"/>
      <c r="L9" s="63">
        <v>136</v>
      </c>
      <c r="M9" s="87"/>
      <c r="N9" s="123">
        <v>68</v>
      </c>
      <c r="O9" s="124">
        <v>68</v>
      </c>
      <c r="P9" s="123"/>
      <c r="Q9" s="124"/>
      <c r="R9" s="98"/>
      <c r="S9" s="99"/>
    </row>
    <row r="10" spans="2:19" ht="16.5" thickBot="1" x14ac:dyDescent="0.3">
      <c r="B10" s="35" t="s">
        <v>96</v>
      </c>
      <c r="C10" s="36" t="s">
        <v>97</v>
      </c>
      <c r="D10" s="39" t="s">
        <v>150</v>
      </c>
      <c r="E10" s="63">
        <v>72</v>
      </c>
      <c r="F10" s="37">
        <v>30</v>
      </c>
      <c r="G10" s="77">
        <v>72</v>
      </c>
      <c r="H10" s="77"/>
      <c r="I10" s="84"/>
      <c r="J10" s="84"/>
      <c r="K10" s="84"/>
      <c r="L10" s="63">
        <v>72</v>
      </c>
      <c r="M10" s="87"/>
      <c r="N10" s="123">
        <v>34</v>
      </c>
      <c r="O10" s="124">
        <v>38</v>
      </c>
      <c r="P10" s="123"/>
      <c r="Q10" s="124"/>
      <c r="R10" s="98"/>
      <c r="S10" s="99"/>
    </row>
    <row r="11" spans="2:19" ht="16.5" thickBot="1" x14ac:dyDescent="0.3">
      <c r="B11" s="35" t="s">
        <v>98</v>
      </c>
      <c r="C11" s="36" t="s">
        <v>99</v>
      </c>
      <c r="D11" s="39" t="s">
        <v>150</v>
      </c>
      <c r="E11" s="63">
        <v>72</v>
      </c>
      <c r="F11" s="37">
        <v>28</v>
      </c>
      <c r="G11" s="77">
        <v>72</v>
      </c>
      <c r="H11" s="77"/>
      <c r="I11" s="84"/>
      <c r="J11" s="84"/>
      <c r="K11" s="84"/>
      <c r="L11" s="63">
        <v>72</v>
      </c>
      <c r="M11" s="87"/>
      <c r="N11" s="123">
        <v>34</v>
      </c>
      <c r="O11" s="124">
        <v>38</v>
      </c>
      <c r="P11" s="123"/>
      <c r="Q11" s="124"/>
      <c r="R11" s="98"/>
      <c r="S11" s="99"/>
    </row>
    <row r="12" spans="2:19" ht="16.5" thickBot="1" x14ac:dyDescent="0.3">
      <c r="B12" s="35" t="s">
        <v>100</v>
      </c>
      <c r="C12" s="36" t="s">
        <v>101</v>
      </c>
      <c r="D12" s="39" t="s">
        <v>150</v>
      </c>
      <c r="E12" s="63">
        <v>72</v>
      </c>
      <c r="F12" s="37">
        <v>64</v>
      </c>
      <c r="G12" s="77">
        <v>72</v>
      </c>
      <c r="H12" s="77"/>
      <c r="I12" s="84"/>
      <c r="J12" s="84"/>
      <c r="K12" s="84"/>
      <c r="L12" s="63">
        <v>72</v>
      </c>
      <c r="M12" s="87"/>
      <c r="N12" s="123">
        <v>34</v>
      </c>
      <c r="O12" s="124">
        <v>38</v>
      </c>
      <c r="P12" s="123"/>
      <c r="Q12" s="124"/>
      <c r="R12" s="98"/>
      <c r="S12" s="99"/>
    </row>
    <row r="13" spans="2:19" ht="16.5" thickBot="1" x14ac:dyDescent="0.3">
      <c r="B13" s="35" t="s">
        <v>102</v>
      </c>
      <c r="C13" s="36" t="s">
        <v>43</v>
      </c>
      <c r="D13" s="39" t="s">
        <v>151</v>
      </c>
      <c r="E13" s="63">
        <v>72</v>
      </c>
      <c r="F13" s="37">
        <v>58</v>
      </c>
      <c r="G13" s="77">
        <v>72</v>
      </c>
      <c r="H13" s="77"/>
      <c r="I13" s="84"/>
      <c r="J13" s="84"/>
      <c r="K13" s="84"/>
      <c r="L13" s="63">
        <v>72</v>
      </c>
      <c r="M13" s="87"/>
      <c r="N13" s="123">
        <v>34</v>
      </c>
      <c r="O13" s="124">
        <v>38</v>
      </c>
      <c r="P13" s="123"/>
      <c r="Q13" s="124"/>
      <c r="R13" s="98"/>
      <c r="S13" s="99"/>
    </row>
    <row r="14" spans="2:19" ht="32.25" thickBot="1" x14ac:dyDescent="0.3">
      <c r="B14" s="35" t="s">
        <v>103</v>
      </c>
      <c r="C14" s="36" t="s">
        <v>116</v>
      </c>
      <c r="D14" s="39" t="s">
        <v>150</v>
      </c>
      <c r="E14" s="63">
        <v>68</v>
      </c>
      <c r="F14" s="37">
        <v>46</v>
      </c>
      <c r="G14" s="77">
        <v>68</v>
      </c>
      <c r="H14" s="77"/>
      <c r="I14" s="84"/>
      <c r="J14" s="84"/>
      <c r="K14" s="84"/>
      <c r="L14" s="63">
        <v>68</v>
      </c>
      <c r="M14" s="87"/>
      <c r="N14" s="123">
        <v>34</v>
      </c>
      <c r="O14" s="124">
        <v>34</v>
      </c>
      <c r="P14" s="123"/>
      <c r="Q14" s="124"/>
      <c r="R14" s="98"/>
      <c r="S14" s="99"/>
    </row>
    <row r="15" spans="2:19" ht="16.5" thickBot="1" x14ac:dyDescent="0.3">
      <c r="B15" s="35" t="s">
        <v>104</v>
      </c>
      <c r="C15" s="36" t="s">
        <v>105</v>
      </c>
      <c r="D15" s="39" t="s">
        <v>150</v>
      </c>
      <c r="E15" s="63">
        <v>72</v>
      </c>
      <c r="F15" s="37">
        <v>32</v>
      </c>
      <c r="G15" s="77">
        <v>72</v>
      </c>
      <c r="H15" s="77"/>
      <c r="I15" s="84"/>
      <c r="J15" s="84"/>
      <c r="K15" s="84"/>
      <c r="L15" s="63">
        <v>72</v>
      </c>
      <c r="M15" s="87"/>
      <c r="N15" s="123">
        <v>34</v>
      </c>
      <c r="O15" s="124">
        <v>38</v>
      </c>
      <c r="P15" s="123"/>
      <c r="Q15" s="124"/>
      <c r="R15" s="98"/>
      <c r="S15" s="99"/>
    </row>
    <row r="16" spans="2:19" ht="16.5" thickBot="1" x14ac:dyDescent="0.3">
      <c r="B16" s="35" t="s">
        <v>106</v>
      </c>
      <c r="C16" s="36" t="s">
        <v>107</v>
      </c>
      <c r="D16" s="39" t="s">
        <v>150</v>
      </c>
      <c r="E16" s="63">
        <v>72</v>
      </c>
      <c r="F16" s="37">
        <v>24</v>
      </c>
      <c r="G16" s="77">
        <v>72</v>
      </c>
      <c r="H16" s="77"/>
      <c r="I16" s="84"/>
      <c r="J16" s="84"/>
      <c r="K16" s="84"/>
      <c r="L16" s="63">
        <v>72</v>
      </c>
      <c r="M16" s="87"/>
      <c r="N16" s="123">
        <v>34</v>
      </c>
      <c r="O16" s="124">
        <v>38</v>
      </c>
      <c r="P16" s="123"/>
      <c r="Q16" s="124"/>
      <c r="R16" s="98"/>
      <c r="S16" s="99"/>
    </row>
    <row r="17" spans="2:19" ht="16.5" thickBot="1" x14ac:dyDescent="0.3">
      <c r="B17" s="35" t="s">
        <v>108</v>
      </c>
      <c r="C17" s="36" t="s">
        <v>109</v>
      </c>
      <c r="D17" s="39" t="s">
        <v>149</v>
      </c>
      <c r="E17" s="63">
        <v>268</v>
      </c>
      <c r="F17" s="37">
        <v>86</v>
      </c>
      <c r="G17" s="77">
        <v>256</v>
      </c>
      <c r="H17" s="77"/>
      <c r="I17" s="84"/>
      <c r="J17" s="84"/>
      <c r="K17" s="84">
        <v>12</v>
      </c>
      <c r="L17" s="63">
        <v>268</v>
      </c>
      <c r="M17" s="87"/>
      <c r="N17" s="123">
        <v>68</v>
      </c>
      <c r="O17" s="124">
        <v>118</v>
      </c>
      <c r="P17" s="123">
        <v>82</v>
      </c>
      <c r="Q17" s="124"/>
      <c r="R17" s="98"/>
      <c r="S17" s="99"/>
    </row>
    <row r="18" spans="2:19" ht="16.5" thickBot="1" x14ac:dyDescent="0.3">
      <c r="B18" s="35" t="s">
        <v>110</v>
      </c>
      <c r="C18" s="36" t="s">
        <v>111</v>
      </c>
      <c r="D18" s="39" t="s">
        <v>149</v>
      </c>
      <c r="E18" s="63">
        <v>144</v>
      </c>
      <c r="F18" s="37">
        <v>96</v>
      </c>
      <c r="G18" s="77">
        <v>132</v>
      </c>
      <c r="H18" s="77"/>
      <c r="I18" s="84"/>
      <c r="J18" s="84"/>
      <c r="K18" s="84">
        <v>12</v>
      </c>
      <c r="L18" s="63">
        <v>144</v>
      </c>
      <c r="M18" s="87"/>
      <c r="N18" s="123">
        <v>52</v>
      </c>
      <c r="O18" s="124">
        <v>58</v>
      </c>
      <c r="P18" s="123">
        <v>34</v>
      </c>
      <c r="Q18" s="124"/>
      <c r="R18" s="98"/>
      <c r="S18" s="99"/>
    </row>
    <row r="19" spans="2:19" ht="16.5" thickBot="1" x14ac:dyDescent="0.3">
      <c r="B19" s="35" t="s">
        <v>112</v>
      </c>
      <c r="C19" s="36" t="s">
        <v>113</v>
      </c>
      <c r="D19" s="39" t="s">
        <v>150</v>
      </c>
      <c r="E19" s="63">
        <v>144</v>
      </c>
      <c r="F19" s="37">
        <v>26</v>
      </c>
      <c r="G19" s="77">
        <v>144</v>
      </c>
      <c r="H19" s="77"/>
      <c r="I19" s="84"/>
      <c r="J19" s="84"/>
      <c r="K19" s="84"/>
      <c r="L19" s="63">
        <v>144</v>
      </c>
      <c r="M19" s="87"/>
      <c r="N19" s="123">
        <v>68</v>
      </c>
      <c r="O19" s="124">
        <v>76</v>
      </c>
      <c r="P19" s="123"/>
      <c r="Q19" s="124"/>
      <c r="R19" s="98"/>
      <c r="S19" s="99"/>
    </row>
    <row r="20" spans="2:19" ht="16.5" thickBot="1" x14ac:dyDescent="0.3">
      <c r="B20" s="35" t="s">
        <v>114</v>
      </c>
      <c r="C20" s="38" t="s">
        <v>115</v>
      </c>
      <c r="D20" s="76"/>
      <c r="E20" s="63">
        <v>32</v>
      </c>
      <c r="F20" s="77"/>
      <c r="G20" s="77">
        <v>32</v>
      </c>
      <c r="H20" s="77"/>
      <c r="I20" s="84"/>
      <c r="J20" s="84"/>
      <c r="K20" s="84"/>
      <c r="L20" s="63">
        <v>32</v>
      </c>
      <c r="M20" s="87"/>
      <c r="N20" s="153">
        <v>16</v>
      </c>
      <c r="O20" s="154">
        <v>16</v>
      </c>
      <c r="P20" s="153"/>
      <c r="Q20" s="154"/>
      <c r="R20" s="135"/>
      <c r="S20" s="136"/>
    </row>
    <row r="21" spans="2:19" ht="16.5" thickBot="1" x14ac:dyDescent="0.3">
      <c r="B21" s="13" t="s">
        <v>34</v>
      </c>
      <c r="C21" s="14" t="s">
        <v>35</v>
      </c>
      <c r="D21" s="15"/>
      <c r="E21" s="15">
        <f>SUM(E22:E26)</f>
        <v>416</v>
      </c>
      <c r="F21" s="15">
        <f t="shared" ref="F21:K21" si="2">SUM(F22:F26)</f>
        <v>296</v>
      </c>
      <c r="G21" s="15">
        <f t="shared" si="2"/>
        <v>404</v>
      </c>
      <c r="H21" s="15">
        <f t="shared" si="2"/>
        <v>0</v>
      </c>
      <c r="I21" s="15">
        <f t="shared" si="2"/>
        <v>0</v>
      </c>
      <c r="J21" s="15">
        <f t="shared" si="2"/>
        <v>6</v>
      </c>
      <c r="K21" s="15">
        <f t="shared" si="2"/>
        <v>6</v>
      </c>
      <c r="L21" s="15">
        <f>L22+L23+L24+L25+L26+L27</f>
        <v>368</v>
      </c>
      <c r="M21" s="88">
        <f t="shared" ref="M21:S21" si="3">M22+M23+M24+M25+M26+M27</f>
        <v>48</v>
      </c>
      <c r="N21" s="151">
        <f t="shared" si="3"/>
        <v>0</v>
      </c>
      <c r="O21" s="152">
        <f t="shared" si="3"/>
        <v>0</v>
      </c>
      <c r="P21" s="151">
        <f t="shared" si="3"/>
        <v>136</v>
      </c>
      <c r="Q21" s="152">
        <f t="shared" si="3"/>
        <v>172</v>
      </c>
      <c r="R21" s="151">
        <f t="shared" si="3"/>
        <v>94</v>
      </c>
      <c r="S21" s="152">
        <f t="shared" si="3"/>
        <v>14</v>
      </c>
    </row>
    <row r="22" spans="2:19" ht="16.5" thickBot="1" x14ac:dyDescent="0.3">
      <c r="B22" s="53" t="s">
        <v>36</v>
      </c>
      <c r="C22" s="54" t="s">
        <v>37</v>
      </c>
      <c r="D22" s="3" t="s">
        <v>150</v>
      </c>
      <c r="E22" s="3">
        <v>34</v>
      </c>
      <c r="F22" s="3"/>
      <c r="G22" s="3">
        <v>34</v>
      </c>
      <c r="H22" s="3"/>
      <c r="I22" s="3"/>
      <c r="J22" s="3"/>
      <c r="K22" s="3"/>
      <c r="L22" s="55">
        <v>34</v>
      </c>
      <c r="M22" s="89"/>
      <c r="N22" s="149"/>
      <c r="O22" s="150"/>
      <c r="P22" s="149">
        <v>34</v>
      </c>
      <c r="Q22" s="150"/>
      <c r="R22" s="149"/>
      <c r="S22" s="150"/>
    </row>
    <row r="23" spans="2:19" ht="32.25" thickBot="1" x14ac:dyDescent="0.3">
      <c r="B23" s="53" t="s">
        <v>38</v>
      </c>
      <c r="C23" s="54" t="s">
        <v>39</v>
      </c>
      <c r="D23" s="3" t="s">
        <v>149</v>
      </c>
      <c r="E23" s="3">
        <v>120</v>
      </c>
      <c r="F23" s="3">
        <v>106</v>
      </c>
      <c r="G23" s="3">
        <v>108</v>
      </c>
      <c r="H23" s="3"/>
      <c r="I23" s="3"/>
      <c r="J23" s="3">
        <v>6</v>
      </c>
      <c r="K23" s="3">
        <v>6</v>
      </c>
      <c r="L23" s="55">
        <v>72</v>
      </c>
      <c r="M23" s="89">
        <v>48</v>
      </c>
      <c r="N23" s="98"/>
      <c r="O23" s="99"/>
      <c r="P23" s="98">
        <v>34</v>
      </c>
      <c r="Q23" s="99">
        <v>52</v>
      </c>
      <c r="R23" s="98">
        <v>34</v>
      </c>
      <c r="S23" s="99"/>
    </row>
    <row r="24" spans="2:19" ht="16.5" thickBot="1" x14ac:dyDescent="0.3">
      <c r="B24" s="53" t="s">
        <v>40</v>
      </c>
      <c r="C24" s="54" t="s">
        <v>41</v>
      </c>
      <c r="D24" s="3" t="s">
        <v>150</v>
      </c>
      <c r="E24" s="3">
        <v>68</v>
      </c>
      <c r="F24" s="3">
        <v>12</v>
      </c>
      <c r="G24" s="3">
        <v>68</v>
      </c>
      <c r="H24" s="3"/>
      <c r="I24" s="3"/>
      <c r="J24" s="3"/>
      <c r="K24" s="3"/>
      <c r="L24" s="55">
        <v>68</v>
      </c>
      <c r="M24" s="89"/>
      <c r="N24" s="98"/>
      <c r="O24" s="99"/>
      <c r="P24" s="98">
        <v>34</v>
      </c>
      <c r="Q24" s="99">
        <v>34</v>
      </c>
      <c r="R24" s="98"/>
      <c r="S24" s="99"/>
    </row>
    <row r="25" spans="2:19" ht="16.5" thickBot="1" x14ac:dyDescent="0.3">
      <c r="B25" s="53" t="s">
        <v>42</v>
      </c>
      <c r="C25" s="54" t="s">
        <v>43</v>
      </c>
      <c r="D25" s="3" t="s">
        <v>162</v>
      </c>
      <c r="E25" s="3">
        <v>160</v>
      </c>
      <c r="F25" s="3">
        <v>160</v>
      </c>
      <c r="G25" s="3">
        <v>160</v>
      </c>
      <c r="H25" s="3"/>
      <c r="I25" s="3"/>
      <c r="J25" s="3"/>
      <c r="K25" s="3"/>
      <c r="L25" s="55">
        <v>160</v>
      </c>
      <c r="M25" s="89"/>
      <c r="N25" s="98"/>
      <c r="O25" s="99"/>
      <c r="P25" s="98">
        <v>34</v>
      </c>
      <c r="Q25" s="99">
        <v>52</v>
      </c>
      <c r="R25" s="98">
        <v>60</v>
      </c>
      <c r="S25" s="99">
        <v>14</v>
      </c>
    </row>
    <row r="26" spans="2:19" ht="16.5" thickBot="1" x14ac:dyDescent="0.3">
      <c r="B26" s="53" t="s">
        <v>44</v>
      </c>
      <c r="C26" s="54" t="s">
        <v>46</v>
      </c>
      <c r="D26" s="3" t="s">
        <v>150</v>
      </c>
      <c r="E26" s="3">
        <v>34</v>
      </c>
      <c r="F26" s="3">
        <v>18</v>
      </c>
      <c r="G26" s="3">
        <v>34</v>
      </c>
      <c r="H26" s="3"/>
      <c r="I26" s="3"/>
      <c r="J26" s="3"/>
      <c r="K26" s="3"/>
      <c r="L26" s="55">
        <v>34</v>
      </c>
      <c r="M26" s="89"/>
      <c r="N26" s="98"/>
      <c r="O26" s="99"/>
      <c r="P26" s="98"/>
      <c r="Q26" s="99">
        <v>34</v>
      </c>
      <c r="R26" s="98"/>
      <c r="S26" s="99"/>
    </row>
    <row r="27" spans="2:19" ht="16.5" hidden="1" customHeight="1" thickBot="1" x14ac:dyDescent="0.35">
      <c r="B27" s="53" t="s">
        <v>45</v>
      </c>
      <c r="C27" s="54"/>
      <c r="D27" s="3"/>
      <c r="E27" s="16"/>
      <c r="F27" s="16"/>
      <c r="G27" s="16"/>
      <c r="H27" s="3"/>
      <c r="I27" s="3"/>
      <c r="J27" s="3"/>
      <c r="K27" s="3"/>
      <c r="L27" s="55"/>
      <c r="M27" s="89"/>
      <c r="N27" s="135"/>
      <c r="O27" s="136"/>
      <c r="P27" s="135"/>
      <c r="Q27" s="136"/>
      <c r="R27" s="135"/>
      <c r="S27" s="136"/>
    </row>
    <row r="28" spans="2:19" ht="16.5" thickBot="1" x14ac:dyDescent="0.3">
      <c r="B28" s="13" t="s">
        <v>6</v>
      </c>
      <c r="C28" s="13" t="s">
        <v>7</v>
      </c>
      <c r="D28" s="15"/>
      <c r="E28" s="15">
        <f>SUM(E29:E36)</f>
        <v>424</v>
      </c>
      <c r="F28" s="15">
        <f t="shared" ref="F28:K28" si="4">SUM(F29:F36)</f>
        <v>204</v>
      </c>
      <c r="G28" s="15">
        <f t="shared" si="4"/>
        <v>390</v>
      </c>
      <c r="H28" s="15">
        <f t="shared" si="4"/>
        <v>0</v>
      </c>
      <c r="I28" s="15">
        <f t="shared" si="4"/>
        <v>0</v>
      </c>
      <c r="J28" s="15">
        <f t="shared" si="4"/>
        <v>22</v>
      </c>
      <c r="K28" s="15">
        <f t="shared" si="4"/>
        <v>12</v>
      </c>
      <c r="L28" s="15">
        <f>L29+L30+L31+L32+L33+L34+L35+L36+L37+L38+L39+L40+L41+L42+L43+L44+L45+L46+L47+L48</f>
        <v>360</v>
      </c>
      <c r="M28" s="88">
        <f t="shared" ref="M28:S28" si="5">M29+M30+M31+M32+M33+M34+M35+M36+M37+M38+M39+M40+M41+M42+M43+M44+M45+M46+M47+M48</f>
        <v>64</v>
      </c>
      <c r="N28" s="151">
        <f t="shared" si="5"/>
        <v>0</v>
      </c>
      <c r="O28" s="152">
        <f t="shared" si="5"/>
        <v>0</v>
      </c>
      <c r="P28" s="151">
        <f t="shared" si="5"/>
        <v>186</v>
      </c>
      <c r="Q28" s="152">
        <f t="shared" si="5"/>
        <v>142</v>
      </c>
      <c r="R28" s="151">
        <f t="shared" si="5"/>
        <v>48</v>
      </c>
      <c r="S28" s="152">
        <f t="shared" si="5"/>
        <v>48</v>
      </c>
    </row>
    <row r="29" spans="2:19" ht="16.5" thickBot="1" x14ac:dyDescent="0.3">
      <c r="B29" s="22" t="s">
        <v>8</v>
      </c>
      <c r="C29" s="22" t="s">
        <v>117</v>
      </c>
      <c r="D29" s="77" t="s">
        <v>149</v>
      </c>
      <c r="E29" s="77">
        <v>60</v>
      </c>
      <c r="F29" s="77">
        <v>32</v>
      </c>
      <c r="G29" s="77">
        <v>54</v>
      </c>
      <c r="H29" s="77"/>
      <c r="I29" s="77"/>
      <c r="J29" s="77"/>
      <c r="K29" s="77">
        <v>6</v>
      </c>
      <c r="L29" s="55">
        <v>60</v>
      </c>
      <c r="M29" s="89"/>
      <c r="N29" s="149"/>
      <c r="O29" s="150"/>
      <c r="P29" s="149">
        <v>34</v>
      </c>
      <c r="Q29" s="150">
        <v>26</v>
      </c>
      <c r="R29" s="149"/>
      <c r="S29" s="150"/>
    </row>
    <row r="30" spans="2:19" ht="16.5" thickBot="1" x14ac:dyDescent="0.3">
      <c r="B30" s="22" t="s">
        <v>47</v>
      </c>
      <c r="C30" s="22" t="s">
        <v>118</v>
      </c>
      <c r="D30" s="77" t="s">
        <v>150</v>
      </c>
      <c r="E30" s="77">
        <v>48</v>
      </c>
      <c r="F30" s="77">
        <v>28</v>
      </c>
      <c r="G30" s="77">
        <v>48</v>
      </c>
      <c r="H30" s="77"/>
      <c r="I30" s="77"/>
      <c r="J30" s="77"/>
      <c r="K30" s="77"/>
      <c r="L30" s="55">
        <v>48</v>
      </c>
      <c r="M30" s="89"/>
      <c r="N30" s="98"/>
      <c r="O30" s="99"/>
      <c r="P30" s="98"/>
      <c r="Q30" s="99"/>
      <c r="R30" s="98">
        <v>48</v>
      </c>
      <c r="S30" s="99"/>
    </row>
    <row r="31" spans="2:19" ht="32.25" thickBot="1" x14ac:dyDescent="0.3">
      <c r="B31" s="22" t="s">
        <v>48</v>
      </c>
      <c r="C31" s="22" t="s">
        <v>119</v>
      </c>
      <c r="D31" s="77" t="s">
        <v>150</v>
      </c>
      <c r="E31" s="77">
        <v>48</v>
      </c>
      <c r="F31" s="77">
        <v>32</v>
      </c>
      <c r="G31" s="77">
        <v>48</v>
      </c>
      <c r="H31" s="77"/>
      <c r="I31" s="77"/>
      <c r="J31" s="77"/>
      <c r="K31" s="77"/>
      <c r="L31" s="55">
        <v>48</v>
      </c>
      <c r="M31" s="89"/>
      <c r="N31" s="98"/>
      <c r="O31" s="99"/>
      <c r="P31" s="98"/>
      <c r="Q31" s="99">
        <v>48</v>
      </c>
      <c r="R31" s="98"/>
      <c r="S31" s="99"/>
    </row>
    <row r="32" spans="2:19" ht="32.25" thickBot="1" x14ac:dyDescent="0.3">
      <c r="B32" s="22" t="s">
        <v>49</v>
      </c>
      <c r="C32" s="22" t="s">
        <v>120</v>
      </c>
      <c r="D32" s="77" t="s">
        <v>149</v>
      </c>
      <c r="E32" s="77">
        <v>72</v>
      </c>
      <c r="F32" s="77">
        <v>24</v>
      </c>
      <c r="G32" s="77">
        <v>60</v>
      </c>
      <c r="H32" s="77"/>
      <c r="I32" s="77"/>
      <c r="J32" s="77">
        <v>6</v>
      </c>
      <c r="K32" s="77">
        <v>6</v>
      </c>
      <c r="L32" s="55">
        <v>36</v>
      </c>
      <c r="M32" s="89">
        <v>36</v>
      </c>
      <c r="N32" s="98"/>
      <c r="O32" s="99"/>
      <c r="P32" s="98">
        <v>34</v>
      </c>
      <c r="Q32" s="99">
        <v>38</v>
      </c>
      <c r="R32" s="98"/>
      <c r="S32" s="99"/>
    </row>
    <row r="33" spans="2:19" ht="16.5" thickBot="1" x14ac:dyDescent="0.3">
      <c r="B33" s="22" t="s">
        <v>50</v>
      </c>
      <c r="C33" s="22" t="s">
        <v>121</v>
      </c>
      <c r="D33" s="77" t="s">
        <v>150</v>
      </c>
      <c r="E33" s="77">
        <v>48</v>
      </c>
      <c r="F33" s="77">
        <v>20</v>
      </c>
      <c r="G33" s="77">
        <v>42</v>
      </c>
      <c r="H33" s="77"/>
      <c r="I33" s="77"/>
      <c r="J33" s="77">
        <v>6</v>
      </c>
      <c r="K33" s="77"/>
      <c r="L33" s="55">
        <v>48</v>
      </c>
      <c r="M33" s="89"/>
      <c r="N33" s="98"/>
      <c r="O33" s="99"/>
      <c r="P33" s="98">
        <v>48</v>
      </c>
      <c r="Q33" s="99"/>
      <c r="R33" s="98"/>
      <c r="S33" s="99"/>
    </row>
    <row r="34" spans="2:19" ht="32.25" thickBot="1" x14ac:dyDescent="0.3">
      <c r="B34" s="22" t="s">
        <v>51</v>
      </c>
      <c r="C34" s="22" t="s">
        <v>122</v>
      </c>
      <c r="D34" s="77" t="s">
        <v>150</v>
      </c>
      <c r="E34" s="77">
        <v>64</v>
      </c>
      <c r="F34" s="77">
        <v>20</v>
      </c>
      <c r="G34" s="77">
        <v>60</v>
      </c>
      <c r="H34" s="77"/>
      <c r="I34" s="77"/>
      <c r="J34" s="77">
        <v>4</v>
      </c>
      <c r="K34" s="77"/>
      <c r="L34" s="55">
        <v>36</v>
      </c>
      <c r="M34" s="89">
        <v>28</v>
      </c>
      <c r="N34" s="98"/>
      <c r="O34" s="99"/>
      <c r="P34" s="98">
        <v>34</v>
      </c>
      <c r="Q34" s="99">
        <v>30</v>
      </c>
      <c r="R34" s="98"/>
      <c r="S34" s="99"/>
    </row>
    <row r="35" spans="2:19" ht="32.25" thickBot="1" x14ac:dyDescent="0.3">
      <c r="B35" s="22" t="s">
        <v>52</v>
      </c>
      <c r="C35" s="22" t="s">
        <v>123</v>
      </c>
      <c r="D35" s="77" t="s">
        <v>150</v>
      </c>
      <c r="E35" s="77">
        <v>48</v>
      </c>
      <c r="F35" s="77">
        <v>24</v>
      </c>
      <c r="G35" s="77">
        <v>42</v>
      </c>
      <c r="H35" s="77"/>
      <c r="I35" s="77"/>
      <c r="J35" s="77">
        <v>6</v>
      </c>
      <c r="K35" s="77"/>
      <c r="L35" s="55">
        <v>48</v>
      </c>
      <c r="M35" s="89"/>
      <c r="N35" s="98"/>
      <c r="O35" s="99"/>
      <c r="P35" s="98"/>
      <c r="Q35" s="99"/>
      <c r="R35" s="98"/>
      <c r="S35" s="99">
        <v>48</v>
      </c>
    </row>
    <row r="36" spans="2:19" ht="16.5" thickBot="1" x14ac:dyDescent="0.3">
      <c r="B36" s="22" t="s">
        <v>53</v>
      </c>
      <c r="C36" s="22" t="s">
        <v>124</v>
      </c>
      <c r="D36" s="77" t="s">
        <v>150</v>
      </c>
      <c r="E36" s="77">
        <v>36</v>
      </c>
      <c r="F36" s="77">
        <v>24</v>
      </c>
      <c r="G36" s="77">
        <v>36</v>
      </c>
      <c r="H36" s="77"/>
      <c r="I36" s="77"/>
      <c r="J36" s="77"/>
      <c r="K36" s="77"/>
      <c r="L36" s="55">
        <v>36</v>
      </c>
      <c r="M36" s="89"/>
      <c r="N36" s="98"/>
      <c r="O36" s="99"/>
      <c r="P36" s="98">
        <v>36</v>
      </c>
      <c r="Q36" s="99"/>
      <c r="R36" s="98"/>
      <c r="S36" s="99"/>
    </row>
    <row r="37" spans="2:19" ht="16.5" hidden="1" customHeight="1" thickBot="1" x14ac:dyDescent="0.35">
      <c r="B37" s="22" t="s">
        <v>54</v>
      </c>
      <c r="C37" s="22"/>
      <c r="D37" s="77"/>
      <c r="E37" s="77"/>
      <c r="F37" s="77"/>
      <c r="G37" s="77"/>
      <c r="H37" s="77"/>
      <c r="I37" s="77"/>
      <c r="J37" s="77"/>
      <c r="K37" s="77"/>
      <c r="L37" s="55"/>
      <c r="M37" s="89"/>
      <c r="N37" s="98"/>
      <c r="O37" s="99"/>
      <c r="P37" s="98"/>
      <c r="Q37" s="99"/>
      <c r="R37" s="98"/>
      <c r="S37" s="99"/>
    </row>
    <row r="38" spans="2:19" ht="16.5" hidden="1" customHeight="1" thickBot="1" x14ac:dyDescent="0.35">
      <c r="B38" s="22" t="s">
        <v>55</v>
      </c>
      <c r="C38" s="22"/>
      <c r="D38" s="77"/>
      <c r="E38" s="77"/>
      <c r="F38" s="77"/>
      <c r="G38" s="77"/>
      <c r="H38" s="77"/>
      <c r="I38" s="77"/>
      <c r="J38" s="77"/>
      <c r="K38" s="77"/>
      <c r="L38" s="55"/>
      <c r="M38" s="89"/>
      <c r="N38" s="98"/>
      <c r="O38" s="99"/>
      <c r="P38" s="98"/>
      <c r="Q38" s="99"/>
      <c r="R38" s="98"/>
      <c r="S38" s="99"/>
    </row>
    <row r="39" spans="2:19" ht="16.5" hidden="1" customHeight="1" thickBot="1" x14ac:dyDescent="0.35">
      <c r="B39" s="22" t="s">
        <v>56</v>
      </c>
      <c r="C39" s="22"/>
      <c r="D39" s="77"/>
      <c r="E39" s="77"/>
      <c r="F39" s="77"/>
      <c r="G39" s="77"/>
      <c r="H39" s="77"/>
      <c r="I39" s="77"/>
      <c r="J39" s="77"/>
      <c r="K39" s="77"/>
      <c r="L39" s="55"/>
      <c r="M39" s="89"/>
      <c r="N39" s="98"/>
      <c r="O39" s="99"/>
      <c r="P39" s="98"/>
      <c r="Q39" s="99"/>
      <c r="R39" s="98"/>
      <c r="S39" s="99"/>
    </row>
    <row r="40" spans="2:19" ht="16.5" hidden="1" customHeight="1" thickBot="1" x14ac:dyDescent="0.35">
      <c r="B40" s="22" t="s">
        <v>57</v>
      </c>
      <c r="C40" s="22"/>
      <c r="D40" s="77"/>
      <c r="E40" s="77"/>
      <c r="F40" s="77"/>
      <c r="G40" s="77"/>
      <c r="H40" s="77"/>
      <c r="I40" s="77"/>
      <c r="J40" s="77"/>
      <c r="K40" s="77"/>
      <c r="L40" s="55"/>
      <c r="M40" s="89"/>
      <c r="N40" s="98"/>
      <c r="O40" s="99"/>
      <c r="P40" s="98"/>
      <c r="Q40" s="99"/>
      <c r="R40" s="98"/>
      <c r="S40" s="99"/>
    </row>
    <row r="41" spans="2:19" ht="16.5" hidden="1" customHeight="1" thickBot="1" x14ac:dyDescent="0.35">
      <c r="B41" s="22" t="s">
        <v>58</v>
      </c>
      <c r="C41" s="22"/>
      <c r="D41" s="77"/>
      <c r="E41" s="77"/>
      <c r="F41" s="77"/>
      <c r="G41" s="77"/>
      <c r="H41" s="77"/>
      <c r="I41" s="77"/>
      <c r="J41" s="77"/>
      <c r="K41" s="77"/>
      <c r="L41" s="55"/>
      <c r="M41" s="89"/>
      <c r="N41" s="98"/>
      <c r="O41" s="99"/>
      <c r="P41" s="98"/>
      <c r="Q41" s="99"/>
      <c r="R41" s="98"/>
      <c r="S41" s="99"/>
    </row>
    <row r="42" spans="2:19" ht="16.5" hidden="1" customHeight="1" thickBot="1" x14ac:dyDescent="0.35">
      <c r="B42" s="22" t="s">
        <v>59</v>
      </c>
      <c r="C42" s="22"/>
      <c r="D42" s="77"/>
      <c r="E42" s="77"/>
      <c r="F42" s="77"/>
      <c r="G42" s="77"/>
      <c r="H42" s="77"/>
      <c r="I42" s="77"/>
      <c r="J42" s="77"/>
      <c r="K42" s="77"/>
      <c r="L42" s="55"/>
      <c r="M42" s="89"/>
      <c r="N42" s="98"/>
      <c r="O42" s="99"/>
      <c r="P42" s="98"/>
      <c r="Q42" s="99"/>
      <c r="R42" s="98"/>
      <c r="S42" s="99"/>
    </row>
    <row r="43" spans="2:19" ht="16.5" hidden="1" customHeight="1" thickBot="1" x14ac:dyDescent="0.35">
      <c r="B43" s="22" t="s">
        <v>60</v>
      </c>
      <c r="C43" s="22"/>
      <c r="D43" s="77"/>
      <c r="E43" s="77"/>
      <c r="F43" s="77"/>
      <c r="G43" s="77"/>
      <c r="H43" s="77"/>
      <c r="I43" s="77"/>
      <c r="J43" s="77"/>
      <c r="K43" s="77"/>
      <c r="L43" s="55"/>
      <c r="M43" s="89"/>
      <c r="N43" s="98"/>
      <c r="O43" s="99"/>
      <c r="P43" s="98"/>
      <c r="Q43" s="99"/>
      <c r="R43" s="98"/>
      <c r="S43" s="99"/>
    </row>
    <row r="44" spans="2:19" ht="16.5" hidden="1" customHeight="1" thickBot="1" x14ac:dyDescent="0.35">
      <c r="B44" s="22" t="s">
        <v>61</v>
      </c>
      <c r="C44" s="22"/>
      <c r="D44" s="77"/>
      <c r="E44" s="77"/>
      <c r="F44" s="77"/>
      <c r="G44" s="77"/>
      <c r="H44" s="77"/>
      <c r="I44" s="77"/>
      <c r="J44" s="77"/>
      <c r="K44" s="77"/>
      <c r="L44" s="55"/>
      <c r="M44" s="89"/>
      <c r="N44" s="98"/>
      <c r="O44" s="99"/>
      <c r="P44" s="98"/>
      <c r="Q44" s="99"/>
      <c r="R44" s="98"/>
      <c r="S44" s="99"/>
    </row>
    <row r="45" spans="2:19" ht="16.5" hidden="1" customHeight="1" thickBot="1" x14ac:dyDescent="0.35">
      <c r="B45" s="22" t="s">
        <v>62</v>
      </c>
      <c r="C45" s="22"/>
      <c r="D45" s="77"/>
      <c r="E45" s="77"/>
      <c r="F45" s="77"/>
      <c r="G45" s="77"/>
      <c r="H45" s="77"/>
      <c r="I45" s="77"/>
      <c r="J45" s="77"/>
      <c r="K45" s="77"/>
      <c r="L45" s="55"/>
      <c r="M45" s="89"/>
      <c r="N45" s="98"/>
      <c r="O45" s="99"/>
      <c r="P45" s="98"/>
      <c r="Q45" s="99"/>
      <c r="R45" s="98"/>
      <c r="S45" s="99"/>
    </row>
    <row r="46" spans="2:19" ht="16.5" hidden="1" customHeight="1" thickBot="1" x14ac:dyDescent="0.35">
      <c r="B46" s="22" t="s">
        <v>63</v>
      </c>
      <c r="C46" s="22"/>
      <c r="D46" s="77"/>
      <c r="E46" s="77"/>
      <c r="F46" s="77"/>
      <c r="G46" s="77"/>
      <c r="H46" s="77"/>
      <c r="I46" s="77"/>
      <c r="J46" s="77"/>
      <c r="K46" s="77"/>
      <c r="L46" s="55"/>
      <c r="M46" s="89"/>
      <c r="N46" s="98"/>
      <c r="O46" s="99"/>
      <c r="P46" s="98"/>
      <c r="Q46" s="99"/>
      <c r="R46" s="98"/>
      <c r="S46" s="99"/>
    </row>
    <row r="47" spans="2:19" ht="16.5" hidden="1" customHeight="1" thickBot="1" x14ac:dyDescent="0.35">
      <c r="B47" s="22" t="s">
        <v>64</v>
      </c>
      <c r="C47" s="22"/>
      <c r="D47" s="77"/>
      <c r="E47" s="77"/>
      <c r="F47" s="77"/>
      <c r="G47" s="77"/>
      <c r="H47" s="77"/>
      <c r="I47" s="77"/>
      <c r="J47" s="77"/>
      <c r="K47" s="77"/>
      <c r="L47" s="55"/>
      <c r="M47" s="89"/>
      <c r="N47" s="98"/>
      <c r="O47" s="99"/>
      <c r="P47" s="98"/>
      <c r="Q47" s="99"/>
      <c r="R47" s="98"/>
      <c r="S47" s="99"/>
    </row>
    <row r="48" spans="2:19" ht="16.5" hidden="1" customHeight="1" thickBot="1" x14ac:dyDescent="0.35">
      <c r="B48" s="22" t="s">
        <v>65</v>
      </c>
      <c r="C48" s="22"/>
      <c r="D48" s="77"/>
      <c r="E48" s="77"/>
      <c r="F48" s="77"/>
      <c r="G48" s="77"/>
      <c r="H48" s="77"/>
      <c r="I48" s="77"/>
      <c r="J48" s="77"/>
      <c r="K48" s="77"/>
      <c r="L48" s="55"/>
      <c r="M48" s="89"/>
      <c r="N48" s="135"/>
      <c r="O48" s="136"/>
      <c r="P48" s="135"/>
      <c r="Q48" s="136"/>
      <c r="R48" s="135"/>
      <c r="S48" s="136"/>
    </row>
    <row r="49" spans="2:19" ht="19.5" customHeight="1" thickBot="1" x14ac:dyDescent="0.3">
      <c r="B49" s="13" t="s">
        <v>10</v>
      </c>
      <c r="C49" s="13" t="s">
        <v>11</v>
      </c>
      <c r="D49" s="15"/>
      <c r="E49" s="15">
        <f>E50+E58+E66</f>
        <v>1020</v>
      </c>
      <c r="F49" s="15">
        <f t="shared" ref="F49:K49" si="6">F50+F58+F66</f>
        <v>324</v>
      </c>
      <c r="G49" s="15">
        <f t="shared" si="6"/>
        <v>454</v>
      </c>
      <c r="H49" s="15">
        <f t="shared" si="6"/>
        <v>432</v>
      </c>
      <c r="I49" s="15">
        <f t="shared" si="6"/>
        <v>64</v>
      </c>
      <c r="J49" s="15">
        <f t="shared" si="6"/>
        <v>10</v>
      </c>
      <c r="K49" s="15">
        <f t="shared" si="6"/>
        <v>60</v>
      </c>
      <c r="L49" s="15">
        <f>L50+L58+L66</f>
        <v>948</v>
      </c>
      <c r="M49" s="88">
        <f>M50+M58+M66</f>
        <v>72</v>
      </c>
      <c r="N49" s="151">
        <f t="shared" ref="N49:S49" si="7">N50+N58+N66</f>
        <v>0</v>
      </c>
      <c r="O49" s="152">
        <f t="shared" si="7"/>
        <v>0</v>
      </c>
      <c r="P49" s="151">
        <f t="shared" si="7"/>
        <v>140</v>
      </c>
      <c r="Q49" s="152">
        <f t="shared" si="7"/>
        <v>550</v>
      </c>
      <c r="R49" s="151">
        <f t="shared" si="7"/>
        <v>216</v>
      </c>
      <c r="S49" s="152">
        <f t="shared" si="7"/>
        <v>114</v>
      </c>
    </row>
    <row r="50" spans="2:19" ht="27" customHeight="1" thickBot="1" x14ac:dyDescent="0.3">
      <c r="B50" s="6" t="s">
        <v>12</v>
      </c>
      <c r="C50" s="155" t="s">
        <v>125</v>
      </c>
      <c r="D50" s="156"/>
      <c r="E50" s="45">
        <f>SUM(E51:E57)</f>
        <v>294</v>
      </c>
      <c r="F50" s="45">
        <f t="shared" ref="F50:K50" si="8">SUM(F51:F57)</f>
        <v>108</v>
      </c>
      <c r="G50" s="45">
        <f t="shared" si="8"/>
        <v>148</v>
      </c>
      <c r="H50" s="45">
        <f t="shared" si="8"/>
        <v>108</v>
      </c>
      <c r="I50" s="45">
        <f t="shared" si="8"/>
        <v>18</v>
      </c>
      <c r="J50" s="45">
        <f t="shared" si="8"/>
        <v>2</v>
      </c>
      <c r="K50" s="45">
        <f t="shared" si="8"/>
        <v>18</v>
      </c>
      <c r="L50" s="45">
        <f>L51+L52+L53+L54+L55+L56+L57</f>
        <v>294</v>
      </c>
      <c r="M50" s="94">
        <f>M51+M52+M53+M54+M55+M56</f>
        <v>0</v>
      </c>
      <c r="N50" s="141">
        <f>N51+N52+N53+N54+N55+N56</f>
        <v>0</v>
      </c>
      <c r="O50" s="142">
        <f>O51+O52+O53+O54+O55+O56</f>
        <v>0</v>
      </c>
      <c r="P50" s="141">
        <f>P51+P52+P53+P54+P55+P56+P57</f>
        <v>140</v>
      </c>
      <c r="Q50" s="142">
        <f>Q51+Q52+Q53+Q54+Q55+Q56+Q57</f>
        <v>154</v>
      </c>
      <c r="R50" s="141">
        <f>R51+R52+R53+R54+R55+R56+R57</f>
        <v>0</v>
      </c>
      <c r="S50" s="142">
        <f>S51+S52+S53+S54+S55+S56+S57</f>
        <v>0</v>
      </c>
    </row>
    <row r="51" spans="2:19" ht="32.25" thickBot="1" x14ac:dyDescent="0.3">
      <c r="B51" s="22" t="s">
        <v>14</v>
      </c>
      <c r="C51" s="36" t="s">
        <v>126</v>
      </c>
      <c r="D51" s="39" t="s">
        <v>150</v>
      </c>
      <c r="E51" s="77">
        <v>72</v>
      </c>
      <c r="F51" s="77">
        <v>36</v>
      </c>
      <c r="G51" s="77">
        <v>66</v>
      </c>
      <c r="H51" s="77"/>
      <c r="I51" s="77">
        <v>6</v>
      </c>
      <c r="J51" s="77"/>
      <c r="K51" s="77"/>
      <c r="L51" s="55">
        <v>72</v>
      </c>
      <c r="M51" s="89"/>
      <c r="N51" s="149"/>
      <c r="O51" s="150"/>
      <c r="P51" s="149">
        <v>72</v>
      </c>
      <c r="Q51" s="150"/>
      <c r="R51" s="149"/>
      <c r="S51" s="150"/>
    </row>
    <row r="52" spans="2:19" ht="32.25" thickBot="1" x14ac:dyDescent="0.3">
      <c r="B52" s="22" t="s">
        <v>16</v>
      </c>
      <c r="C52" s="36" t="s">
        <v>127</v>
      </c>
      <c r="D52" s="39" t="s">
        <v>149</v>
      </c>
      <c r="E52" s="77">
        <v>108</v>
      </c>
      <c r="F52" s="77">
        <v>72</v>
      </c>
      <c r="G52" s="77">
        <v>82</v>
      </c>
      <c r="H52" s="77"/>
      <c r="I52" s="77">
        <v>12</v>
      </c>
      <c r="J52" s="77">
        <v>2</v>
      </c>
      <c r="K52" s="77">
        <v>12</v>
      </c>
      <c r="L52" s="55">
        <v>108</v>
      </c>
      <c r="M52" s="89"/>
      <c r="N52" s="98"/>
      <c r="O52" s="99"/>
      <c r="P52" s="98">
        <v>68</v>
      </c>
      <c r="Q52" s="99">
        <v>40</v>
      </c>
      <c r="R52" s="98"/>
      <c r="S52" s="99"/>
    </row>
    <row r="53" spans="2:19" ht="16.5" hidden="1" customHeight="1" thickBot="1" x14ac:dyDescent="0.35">
      <c r="B53" s="22" t="s">
        <v>24</v>
      </c>
      <c r="C53" s="22" t="s">
        <v>15</v>
      </c>
      <c r="D53" s="77"/>
      <c r="E53" s="77"/>
      <c r="F53" s="77"/>
      <c r="G53" s="77"/>
      <c r="H53" s="77"/>
      <c r="I53" s="77"/>
      <c r="J53" s="77"/>
      <c r="K53" s="77"/>
      <c r="L53" s="55"/>
      <c r="M53" s="89"/>
      <c r="N53" s="98"/>
      <c r="O53" s="99"/>
      <c r="P53" s="98"/>
      <c r="Q53" s="99"/>
      <c r="R53" s="98"/>
      <c r="S53" s="99"/>
    </row>
    <row r="54" spans="2:19" ht="16.5" hidden="1" customHeight="1" thickBot="1" x14ac:dyDescent="0.35">
      <c r="B54" s="22" t="s">
        <v>24</v>
      </c>
      <c r="C54" s="22" t="s">
        <v>15</v>
      </c>
      <c r="D54" s="77"/>
      <c r="E54" s="77"/>
      <c r="F54" s="77"/>
      <c r="G54" s="77"/>
      <c r="H54" s="77"/>
      <c r="I54" s="77"/>
      <c r="J54" s="77"/>
      <c r="K54" s="77"/>
      <c r="L54" s="55"/>
      <c r="M54" s="89"/>
      <c r="N54" s="98"/>
      <c r="O54" s="99"/>
      <c r="P54" s="98"/>
      <c r="Q54" s="99"/>
      <c r="R54" s="98"/>
      <c r="S54" s="99"/>
    </row>
    <row r="55" spans="2:19" ht="16.5" thickBot="1" x14ac:dyDescent="0.3">
      <c r="B55" s="22" t="s">
        <v>17</v>
      </c>
      <c r="C55" s="22" t="s">
        <v>18</v>
      </c>
      <c r="D55" s="77" t="s">
        <v>150</v>
      </c>
      <c r="E55" s="77">
        <v>36</v>
      </c>
      <c r="F55" s="77"/>
      <c r="G55" s="77"/>
      <c r="H55" s="77">
        <v>36</v>
      </c>
      <c r="I55" s="77"/>
      <c r="J55" s="77"/>
      <c r="K55" s="77"/>
      <c r="L55" s="55">
        <v>36</v>
      </c>
      <c r="M55" s="89"/>
      <c r="N55" s="98"/>
      <c r="O55" s="99"/>
      <c r="P55" s="98"/>
      <c r="Q55" s="99">
        <v>36</v>
      </c>
      <c r="R55" s="98"/>
      <c r="S55" s="99"/>
    </row>
    <row r="56" spans="2:19" ht="16.5" thickBot="1" x14ac:dyDescent="0.3">
      <c r="B56" s="22" t="s">
        <v>19</v>
      </c>
      <c r="C56" s="22" t="s">
        <v>20</v>
      </c>
      <c r="D56" s="77" t="s">
        <v>150</v>
      </c>
      <c r="E56" s="77">
        <v>72</v>
      </c>
      <c r="F56" s="77"/>
      <c r="G56" s="77"/>
      <c r="H56" s="77">
        <v>72</v>
      </c>
      <c r="I56" s="77"/>
      <c r="J56" s="77"/>
      <c r="K56" s="77"/>
      <c r="L56" s="55">
        <v>72</v>
      </c>
      <c r="M56" s="89"/>
      <c r="N56" s="98"/>
      <c r="O56" s="99"/>
      <c r="P56" s="98"/>
      <c r="Q56" s="99">
        <v>72</v>
      </c>
      <c r="R56" s="98"/>
      <c r="S56" s="99"/>
    </row>
    <row r="57" spans="2:19" ht="16.5" thickBot="1" x14ac:dyDescent="0.3">
      <c r="B57" s="22"/>
      <c r="C57" s="23" t="s">
        <v>144</v>
      </c>
      <c r="D57" s="73"/>
      <c r="E57" s="77">
        <v>6</v>
      </c>
      <c r="F57" s="77"/>
      <c r="G57" s="77"/>
      <c r="H57" s="77"/>
      <c r="I57" s="77"/>
      <c r="J57" s="77"/>
      <c r="K57" s="77">
        <v>6</v>
      </c>
      <c r="L57" s="55">
        <v>6</v>
      </c>
      <c r="M57" s="89"/>
      <c r="N57" s="135"/>
      <c r="O57" s="136"/>
      <c r="P57" s="135"/>
      <c r="Q57" s="136">
        <v>6</v>
      </c>
      <c r="R57" s="135"/>
      <c r="S57" s="136"/>
    </row>
    <row r="58" spans="2:19" ht="55.5" customHeight="1" thickBot="1" x14ac:dyDescent="0.3">
      <c r="B58" s="6" t="s">
        <v>66</v>
      </c>
      <c r="C58" s="155" t="s">
        <v>128</v>
      </c>
      <c r="D58" s="156"/>
      <c r="E58" s="45">
        <f>SUM(E59:E65)</f>
        <v>396</v>
      </c>
      <c r="F58" s="45">
        <f t="shared" ref="F58:K58" si="9">SUM(F59:F65)</f>
        <v>120</v>
      </c>
      <c r="G58" s="45">
        <f t="shared" si="9"/>
        <v>168</v>
      </c>
      <c r="H58" s="45">
        <f t="shared" si="9"/>
        <v>144</v>
      </c>
      <c r="I58" s="45">
        <f t="shared" si="9"/>
        <v>46</v>
      </c>
      <c r="J58" s="45">
        <f t="shared" si="9"/>
        <v>8</v>
      </c>
      <c r="K58" s="45">
        <f t="shared" si="9"/>
        <v>30</v>
      </c>
      <c r="L58" s="45">
        <f>SUM(L59:L65)</f>
        <v>360</v>
      </c>
      <c r="M58" s="94">
        <f t="shared" ref="M58:S58" si="10">M59+M60+M61+M62+M63+M64</f>
        <v>36</v>
      </c>
      <c r="N58" s="141">
        <f t="shared" si="10"/>
        <v>0</v>
      </c>
      <c r="O58" s="142">
        <f t="shared" si="10"/>
        <v>0</v>
      </c>
      <c r="P58" s="141">
        <f t="shared" si="10"/>
        <v>0</v>
      </c>
      <c r="Q58" s="142">
        <f>Q59+Q60+Q61+Q62+Q63+Q64+Q65</f>
        <v>396</v>
      </c>
      <c r="R58" s="141">
        <f t="shared" si="10"/>
        <v>0</v>
      </c>
      <c r="S58" s="142">
        <f t="shared" si="10"/>
        <v>0</v>
      </c>
    </row>
    <row r="59" spans="2:19" ht="20.25" customHeight="1" thickBot="1" x14ac:dyDescent="0.3">
      <c r="B59" s="22" t="s">
        <v>67</v>
      </c>
      <c r="C59" s="36" t="s">
        <v>129</v>
      </c>
      <c r="D59" s="39" t="s">
        <v>150</v>
      </c>
      <c r="E59" s="3">
        <v>72</v>
      </c>
      <c r="F59" s="3">
        <v>48</v>
      </c>
      <c r="G59" s="3">
        <v>66</v>
      </c>
      <c r="H59" s="3"/>
      <c r="I59" s="3">
        <v>6</v>
      </c>
      <c r="J59" s="3"/>
      <c r="K59" s="3"/>
      <c r="L59" s="55">
        <v>36</v>
      </c>
      <c r="M59" s="89">
        <v>36</v>
      </c>
      <c r="N59" s="149"/>
      <c r="O59" s="150"/>
      <c r="P59" s="149"/>
      <c r="Q59" s="150">
        <v>72</v>
      </c>
      <c r="R59" s="149"/>
      <c r="S59" s="150"/>
    </row>
    <row r="60" spans="2:19" ht="32.25" thickBot="1" x14ac:dyDescent="0.3">
      <c r="B60" s="22" t="s">
        <v>68</v>
      </c>
      <c r="C60" s="36" t="s">
        <v>130</v>
      </c>
      <c r="D60" s="39" t="s">
        <v>149</v>
      </c>
      <c r="E60" s="3">
        <v>74</v>
      </c>
      <c r="F60" s="3">
        <v>28</v>
      </c>
      <c r="G60" s="3">
        <v>40</v>
      </c>
      <c r="H60" s="3"/>
      <c r="I60" s="3">
        <v>20</v>
      </c>
      <c r="J60" s="3">
        <v>2</v>
      </c>
      <c r="K60" s="3">
        <v>12</v>
      </c>
      <c r="L60" s="55">
        <v>74</v>
      </c>
      <c r="M60" s="89"/>
      <c r="N60" s="98"/>
      <c r="O60" s="99"/>
      <c r="P60" s="98"/>
      <c r="Q60" s="99">
        <v>74</v>
      </c>
      <c r="R60" s="98"/>
      <c r="S60" s="99"/>
    </row>
    <row r="61" spans="2:19" ht="32.25" thickBot="1" x14ac:dyDescent="0.3">
      <c r="B61" s="22" t="s">
        <v>69</v>
      </c>
      <c r="C61" s="36" t="s">
        <v>131</v>
      </c>
      <c r="D61" s="39" t="s">
        <v>149</v>
      </c>
      <c r="E61" s="3">
        <v>100</v>
      </c>
      <c r="F61" s="3">
        <v>44</v>
      </c>
      <c r="G61" s="3">
        <v>62</v>
      </c>
      <c r="H61" s="3"/>
      <c r="I61" s="3">
        <v>20</v>
      </c>
      <c r="J61" s="3">
        <v>6</v>
      </c>
      <c r="K61" s="3">
        <v>12</v>
      </c>
      <c r="L61" s="55">
        <v>100</v>
      </c>
      <c r="M61" s="89"/>
      <c r="N61" s="98"/>
      <c r="O61" s="99"/>
      <c r="P61" s="98"/>
      <c r="Q61" s="99">
        <v>100</v>
      </c>
      <c r="R61" s="98"/>
      <c r="S61" s="99"/>
    </row>
    <row r="62" spans="2:19" ht="16.5" hidden="1" customHeight="1" thickBot="1" x14ac:dyDescent="0.35">
      <c r="B62" s="22" t="s">
        <v>24</v>
      </c>
      <c r="C62" s="22" t="s">
        <v>15</v>
      </c>
      <c r="D62" s="77"/>
      <c r="E62" s="3"/>
      <c r="F62" s="3"/>
      <c r="G62" s="3"/>
      <c r="H62" s="3"/>
      <c r="I62" s="3"/>
      <c r="J62" s="3"/>
      <c r="K62" s="3"/>
      <c r="L62" s="55"/>
      <c r="M62" s="89"/>
      <c r="N62" s="98"/>
      <c r="O62" s="99"/>
      <c r="P62" s="98"/>
      <c r="Q62" s="99"/>
      <c r="R62" s="98"/>
      <c r="S62" s="99"/>
    </row>
    <row r="63" spans="2:19" ht="16.5" customHeight="1" thickBot="1" x14ac:dyDescent="0.3">
      <c r="B63" s="22" t="s">
        <v>70</v>
      </c>
      <c r="C63" s="22" t="s">
        <v>18</v>
      </c>
      <c r="D63" s="77" t="s">
        <v>150</v>
      </c>
      <c r="E63" s="3">
        <v>72</v>
      </c>
      <c r="F63" s="3"/>
      <c r="G63" s="3"/>
      <c r="H63" s="3">
        <v>72</v>
      </c>
      <c r="I63" s="3"/>
      <c r="J63" s="3"/>
      <c r="K63" s="3"/>
      <c r="L63" s="55">
        <v>72</v>
      </c>
      <c r="M63" s="89"/>
      <c r="N63" s="98"/>
      <c r="O63" s="99"/>
      <c r="P63" s="98"/>
      <c r="Q63" s="99">
        <v>72</v>
      </c>
      <c r="R63" s="98"/>
      <c r="S63" s="99"/>
    </row>
    <row r="64" spans="2:19" ht="16.5" thickBot="1" x14ac:dyDescent="0.3">
      <c r="B64" s="22" t="s">
        <v>71</v>
      </c>
      <c r="C64" s="22" t="s">
        <v>20</v>
      </c>
      <c r="D64" s="77" t="s">
        <v>150</v>
      </c>
      <c r="E64" s="3">
        <v>72</v>
      </c>
      <c r="F64" s="3"/>
      <c r="G64" s="3"/>
      <c r="H64" s="3">
        <v>72</v>
      </c>
      <c r="I64" s="3"/>
      <c r="J64" s="3"/>
      <c r="K64" s="3"/>
      <c r="L64" s="55">
        <v>72</v>
      </c>
      <c r="M64" s="89"/>
      <c r="N64" s="98"/>
      <c r="O64" s="99"/>
      <c r="P64" s="98"/>
      <c r="Q64" s="99">
        <v>72</v>
      </c>
      <c r="R64" s="98"/>
      <c r="S64" s="99"/>
    </row>
    <row r="65" spans="2:19" ht="16.5" thickBot="1" x14ac:dyDescent="0.3">
      <c r="B65" s="22"/>
      <c r="C65" s="23" t="s">
        <v>144</v>
      </c>
      <c r="D65" s="73"/>
      <c r="E65" s="77">
        <v>6</v>
      </c>
      <c r="F65" s="77"/>
      <c r="G65" s="77"/>
      <c r="H65" s="77"/>
      <c r="I65" s="77"/>
      <c r="J65" s="77"/>
      <c r="K65" s="77">
        <v>6</v>
      </c>
      <c r="L65" s="55">
        <v>6</v>
      </c>
      <c r="M65" s="89"/>
      <c r="N65" s="135"/>
      <c r="O65" s="136"/>
      <c r="P65" s="135"/>
      <c r="Q65" s="136">
        <v>6</v>
      </c>
      <c r="R65" s="135"/>
      <c r="S65" s="136"/>
    </row>
    <row r="66" spans="2:19" ht="57.75" customHeight="1" thickBot="1" x14ac:dyDescent="0.3">
      <c r="B66" s="6" t="s">
        <v>72</v>
      </c>
      <c r="C66" s="155" t="s">
        <v>132</v>
      </c>
      <c r="D66" s="156"/>
      <c r="E66" s="45">
        <f>SUM(E67:E73)</f>
        <v>330</v>
      </c>
      <c r="F66" s="45">
        <f t="shared" ref="F66:L66" si="11">SUM(F67:F73)</f>
        <v>96</v>
      </c>
      <c r="G66" s="45">
        <f t="shared" si="11"/>
        <v>138</v>
      </c>
      <c r="H66" s="45">
        <f t="shared" si="11"/>
        <v>180</v>
      </c>
      <c r="I66" s="45">
        <f t="shared" si="11"/>
        <v>0</v>
      </c>
      <c r="J66" s="45">
        <f t="shared" si="11"/>
        <v>0</v>
      </c>
      <c r="K66" s="45">
        <f t="shared" si="11"/>
        <v>12</v>
      </c>
      <c r="L66" s="45">
        <f t="shared" si="11"/>
        <v>294</v>
      </c>
      <c r="M66" s="94">
        <f t="shared" ref="M66:R66" si="12">M67+M68+M69+M70+M71+M72</f>
        <v>36</v>
      </c>
      <c r="N66" s="141">
        <f t="shared" si="12"/>
        <v>0</v>
      </c>
      <c r="O66" s="142">
        <f t="shared" si="12"/>
        <v>0</v>
      </c>
      <c r="P66" s="141">
        <f t="shared" si="12"/>
        <v>0</v>
      </c>
      <c r="Q66" s="142">
        <f t="shared" si="12"/>
        <v>0</v>
      </c>
      <c r="R66" s="141">
        <f t="shared" si="12"/>
        <v>216</v>
      </c>
      <c r="S66" s="142">
        <f>S67+S68+S69+S70+S71+S72+S73</f>
        <v>114</v>
      </c>
    </row>
    <row r="67" spans="2:19" ht="63.75" thickBot="1" x14ac:dyDescent="0.3">
      <c r="B67" s="22" t="s">
        <v>73</v>
      </c>
      <c r="C67" s="36" t="s">
        <v>133</v>
      </c>
      <c r="D67" s="39" t="s">
        <v>150</v>
      </c>
      <c r="E67" s="3">
        <v>72</v>
      </c>
      <c r="F67" s="3">
        <v>48</v>
      </c>
      <c r="G67" s="3">
        <v>72</v>
      </c>
      <c r="H67" s="3"/>
      <c r="I67" s="3"/>
      <c r="J67" s="3"/>
      <c r="K67" s="3"/>
      <c r="L67" s="77">
        <v>36</v>
      </c>
      <c r="M67" s="89">
        <v>36</v>
      </c>
      <c r="N67" s="149"/>
      <c r="O67" s="150"/>
      <c r="P67" s="149"/>
      <c r="Q67" s="150"/>
      <c r="R67" s="149">
        <v>72</v>
      </c>
      <c r="S67" s="150"/>
    </row>
    <row r="68" spans="2:19" ht="63.75" thickBot="1" x14ac:dyDescent="0.3">
      <c r="B68" s="22" t="s">
        <v>74</v>
      </c>
      <c r="C68" s="36" t="s">
        <v>134</v>
      </c>
      <c r="D68" s="39" t="s">
        <v>149</v>
      </c>
      <c r="E68" s="3">
        <v>72</v>
      </c>
      <c r="F68" s="3">
        <v>48</v>
      </c>
      <c r="G68" s="3">
        <v>66</v>
      </c>
      <c r="H68" s="3"/>
      <c r="I68" s="3"/>
      <c r="J68" s="3"/>
      <c r="K68" s="3">
        <v>6</v>
      </c>
      <c r="L68" s="77">
        <v>72</v>
      </c>
      <c r="M68" s="89"/>
      <c r="N68" s="98"/>
      <c r="O68" s="99"/>
      <c r="P68" s="98"/>
      <c r="Q68" s="99"/>
      <c r="R68" s="98">
        <v>72</v>
      </c>
      <c r="S68" s="99"/>
    </row>
    <row r="69" spans="2:19" ht="16.5" hidden="1" customHeight="1" thickBot="1" x14ac:dyDescent="0.35">
      <c r="B69" s="22" t="s">
        <v>24</v>
      </c>
      <c r="C69" s="22" t="s">
        <v>15</v>
      </c>
      <c r="D69" s="77"/>
      <c r="E69" s="16"/>
      <c r="F69" s="3"/>
      <c r="G69" s="3"/>
      <c r="H69" s="3"/>
      <c r="I69" s="3"/>
      <c r="J69" s="3"/>
      <c r="K69" s="3"/>
      <c r="L69" s="77"/>
      <c r="M69" s="89"/>
      <c r="N69" s="98"/>
      <c r="O69" s="99"/>
      <c r="P69" s="98"/>
      <c r="Q69" s="99"/>
      <c r="R69" s="98"/>
      <c r="S69" s="99"/>
    </row>
    <row r="70" spans="2:19" ht="16.5" hidden="1" customHeight="1" thickBot="1" x14ac:dyDescent="0.35">
      <c r="B70" s="22" t="s">
        <v>24</v>
      </c>
      <c r="C70" s="22" t="s">
        <v>15</v>
      </c>
      <c r="D70" s="77"/>
      <c r="E70" s="3"/>
      <c r="F70" s="3"/>
      <c r="G70" s="3"/>
      <c r="H70" s="3"/>
      <c r="I70" s="3"/>
      <c r="J70" s="3"/>
      <c r="K70" s="3"/>
      <c r="L70" s="55"/>
      <c r="M70" s="89"/>
      <c r="N70" s="98"/>
      <c r="O70" s="99"/>
      <c r="P70" s="98"/>
      <c r="Q70" s="99"/>
      <c r="R70" s="98"/>
      <c r="S70" s="99"/>
    </row>
    <row r="71" spans="2:19" ht="16.5" thickBot="1" x14ac:dyDescent="0.3">
      <c r="B71" s="22" t="s">
        <v>75</v>
      </c>
      <c r="C71" s="22" t="s">
        <v>18</v>
      </c>
      <c r="D71" s="77" t="s">
        <v>150</v>
      </c>
      <c r="E71" s="3">
        <v>72</v>
      </c>
      <c r="F71" s="3"/>
      <c r="G71" s="3"/>
      <c r="H71" s="3">
        <v>72</v>
      </c>
      <c r="I71" s="3"/>
      <c r="J71" s="3"/>
      <c r="K71" s="3"/>
      <c r="L71" s="55">
        <v>72</v>
      </c>
      <c r="M71" s="89"/>
      <c r="N71" s="98"/>
      <c r="O71" s="99"/>
      <c r="P71" s="98"/>
      <c r="Q71" s="99"/>
      <c r="R71" s="98">
        <v>72</v>
      </c>
      <c r="S71" s="99"/>
    </row>
    <row r="72" spans="2:19" ht="16.5" thickBot="1" x14ac:dyDescent="0.3">
      <c r="B72" s="22" t="s">
        <v>76</v>
      </c>
      <c r="C72" s="22" t="s">
        <v>20</v>
      </c>
      <c r="D72" s="77" t="s">
        <v>150</v>
      </c>
      <c r="E72" s="3">
        <v>108</v>
      </c>
      <c r="F72" s="3"/>
      <c r="G72" s="3"/>
      <c r="H72" s="3">
        <v>108</v>
      </c>
      <c r="I72" s="3"/>
      <c r="J72" s="3"/>
      <c r="K72" s="3"/>
      <c r="L72" s="55">
        <v>108</v>
      </c>
      <c r="M72" s="89"/>
      <c r="N72" s="98"/>
      <c r="O72" s="99"/>
      <c r="P72" s="98"/>
      <c r="Q72" s="99"/>
      <c r="R72" s="98"/>
      <c r="S72" s="99">
        <v>108</v>
      </c>
    </row>
    <row r="73" spans="2:19" ht="16.5" thickBot="1" x14ac:dyDescent="0.3">
      <c r="B73" s="22"/>
      <c r="C73" s="23" t="s">
        <v>144</v>
      </c>
      <c r="D73" s="73"/>
      <c r="E73" s="77">
        <v>6</v>
      </c>
      <c r="F73" s="77"/>
      <c r="G73" s="77"/>
      <c r="H73" s="77"/>
      <c r="I73" s="77"/>
      <c r="J73" s="77"/>
      <c r="K73" s="77">
        <v>6</v>
      </c>
      <c r="L73" s="55">
        <v>6</v>
      </c>
      <c r="M73" s="89"/>
      <c r="N73" s="135"/>
      <c r="O73" s="136"/>
      <c r="P73" s="135"/>
      <c r="Q73" s="136"/>
      <c r="R73" s="135"/>
      <c r="S73" s="136">
        <v>6</v>
      </c>
    </row>
    <row r="74" spans="2:19" ht="117" customHeight="1" thickBot="1" x14ac:dyDescent="0.3">
      <c r="B74" s="29" t="s">
        <v>21</v>
      </c>
      <c r="C74" s="29" t="s">
        <v>87</v>
      </c>
      <c r="D74" s="61"/>
      <c r="E74" s="61">
        <f>E80+E81+E82+E90+E75</f>
        <v>732</v>
      </c>
      <c r="F74" s="61">
        <f t="shared" ref="F74:K74" si="13">F80+F81+F82+F90</f>
        <v>228</v>
      </c>
      <c r="G74" s="61">
        <f t="shared" si="13"/>
        <v>344</v>
      </c>
      <c r="H74" s="61">
        <f t="shared" si="13"/>
        <v>180</v>
      </c>
      <c r="I74" s="61">
        <f t="shared" si="13"/>
        <v>0</v>
      </c>
      <c r="J74" s="61">
        <f t="shared" si="13"/>
        <v>34</v>
      </c>
      <c r="K74" s="61">
        <f t="shared" si="13"/>
        <v>24</v>
      </c>
      <c r="L74" s="61">
        <f>L80+L81+L82+L83+L90+L94+L98+L84+L85+L86+L87+L88+L89+L75</f>
        <v>12</v>
      </c>
      <c r="M74" s="90">
        <f t="shared" ref="M74:S74" si="14">M80+M81+M82+M83+M90+M94+M98+M84+M85+M86+M87+M88+M89+M75</f>
        <v>720</v>
      </c>
      <c r="N74" s="147">
        <f t="shared" si="14"/>
        <v>0</v>
      </c>
      <c r="O74" s="148">
        <f t="shared" si="14"/>
        <v>150</v>
      </c>
      <c r="P74" s="147">
        <f t="shared" si="14"/>
        <v>0</v>
      </c>
      <c r="Q74" s="148">
        <f t="shared" si="14"/>
        <v>0</v>
      </c>
      <c r="R74" s="147">
        <f>R80+R81+R82+R83+R90+R94+R98+R84+R85+R86+R87+R88+R89+R75</f>
        <v>254</v>
      </c>
      <c r="S74" s="148">
        <f t="shared" si="14"/>
        <v>328</v>
      </c>
    </row>
    <row r="75" spans="2:19" ht="52.5" customHeight="1" thickBot="1" x14ac:dyDescent="0.3">
      <c r="B75" s="64" t="s">
        <v>77</v>
      </c>
      <c r="C75" s="56" t="s">
        <v>135</v>
      </c>
      <c r="D75" s="96"/>
      <c r="E75" s="57">
        <f t="shared" ref="E75:M75" si="15">SUM(E76:E79)</f>
        <v>150</v>
      </c>
      <c r="F75" s="57">
        <f t="shared" si="15"/>
        <v>0</v>
      </c>
      <c r="G75" s="57">
        <f t="shared" si="15"/>
        <v>36</v>
      </c>
      <c r="H75" s="57">
        <f t="shared" si="15"/>
        <v>108</v>
      </c>
      <c r="I75" s="57">
        <f t="shared" si="15"/>
        <v>0</v>
      </c>
      <c r="J75" s="57">
        <f t="shared" si="15"/>
        <v>0</v>
      </c>
      <c r="K75" s="57">
        <f t="shared" si="15"/>
        <v>6</v>
      </c>
      <c r="L75" s="57">
        <f t="shared" si="15"/>
        <v>6</v>
      </c>
      <c r="M75" s="91">
        <f t="shared" si="15"/>
        <v>144</v>
      </c>
      <c r="N75" s="145">
        <f t="shared" ref="N75:S75" si="16">SUM(N76:N79)</f>
        <v>0</v>
      </c>
      <c r="O75" s="146">
        <f>SUM(O76:O79)</f>
        <v>150</v>
      </c>
      <c r="P75" s="145">
        <f t="shared" si="16"/>
        <v>0</v>
      </c>
      <c r="Q75" s="146">
        <f t="shared" si="16"/>
        <v>0</v>
      </c>
      <c r="R75" s="145">
        <f t="shared" si="16"/>
        <v>0</v>
      </c>
      <c r="S75" s="146">
        <f t="shared" si="16"/>
        <v>0</v>
      </c>
    </row>
    <row r="76" spans="2:19" ht="51.75" customHeight="1" thickBot="1" x14ac:dyDescent="0.3">
      <c r="B76" s="65" t="s">
        <v>78</v>
      </c>
      <c r="C76" s="58" t="s">
        <v>135</v>
      </c>
      <c r="D76" s="97" t="s">
        <v>150</v>
      </c>
      <c r="E76" s="59">
        <v>36</v>
      </c>
      <c r="F76" s="59"/>
      <c r="G76" s="59">
        <v>36</v>
      </c>
      <c r="H76" s="59"/>
      <c r="I76" s="59"/>
      <c r="J76" s="59"/>
      <c r="K76" s="59"/>
      <c r="L76" s="60"/>
      <c r="M76" s="92">
        <v>36</v>
      </c>
      <c r="N76" s="143"/>
      <c r="O76" s="144">
        <v>36</v>
      </c>
      <c r="P76" s="143"/>
      <c r="Q76" s="144"/>
      <c r="R76" s="143"/>
      <c r="S76" s="144"/>
    </row>
    <row r="77" spans="2:19" ht="18" customHeight="1" thickBot="1" x14ac:dyDescent="0.3">
      <c r="B77" s="65" t="s">
        <v>79</v>
      </c>
      <c r="C77" s="65" t="s">
        <v>18</v>
      </c>
      <c r="D77" s="59" t="s">
        <v>150</v>
      </c>
      <c r="E77" s="59">
        <v>36</v>
      </c>
      <c r="F77" s="59"/>
      <c r="G77" s="59"/>
      <c r="H77" s="59">
        <v>36</v>
      </c>
      <c r="I77" s="59"/>
      <c r="J77" s="59"/>
      <c r="K77" s="59"/>
      <c r="L77" s="60"/>
      <c r="M77" s="92">
        <v>36</v>
      </c>
      <c r="N77" s="125"/>
      <c r="O77" s="126">
        <v>36</v>
      </c>
      <c r="P77" s="125"/>
      <c r="Q77" s="126"/>
      <c r="R77" s="125"/>
      <c r="S77" s="126"/>
    </row>
    <row r="78" spans="2:19" ht="18" customHeight="1" thickBot="1" x14ac:dyDescent="0.3">
      <c r="B78" s="65" t="s">
        <v>80</v>
      </c>
      <c r="C78" s="65" t="s">
        <v>20</v>
      </c>
      <c r="D78" s="59" t="s">
        <v>150</v>
      </c>
      <c r="E78" s="59">
        <v>72</v>
      </c>
      <c r="F78" s="59"/>
      <c r="G78" s="59"/>
      <c r="H78" s="59">
        <v>72</v>
      </c>
      <c r="I78" s="59"/>
      <c r="J78" s="59"/>
      <c r="K78" s="59"/>
      <c r="L78" s="60"/>
      <c r="M78" s="92">
        <v>72</v>
      </c>
      <c r="N78" s="125"/>
      <c r="O78" s="126">
        <v>72</v>
      </c>
      <c r="P78" s="125"/>
      <c r="Q78" s="126"/>
      <c r="R78" s="125"/>
      <c r="S78" s="126"/>
    </row>
    <row r="79" spans="2:19" ht="18" customHeight="1" thickBot="1" x14ac:dyDescent="0.3">
      <c r="B79" s="66"/>
      <c r="C79" s="66" t="s">
        <v>163</v>
      </c>
      <c r="D79" s="67"/>
      <c r="E79" s="67">
        <v>6</v>
      </c>
      <c r="F79" s="67"/>
      <c r="G79" s="67"/>
      <c r="H79" s="67"/>
      <c r="I79" s="67"/>
      <c r="J79" s="67"/>
      <c r="K79" s="67">
        <v>6</v>
      </c>
      <c r="L79" s="68">
        <v>6</v>
      </c>
      <c r="M79" s="93"/>
      <c r="N79" s="127"/>
      <c r="O79" s="128">
        <v>6</v>
      </c>
      <c r="P79" s="127"/>
      <c r="Q79" s="128"/>
      <c r="R79" s="127"/>
      <c r="S79" s="128"/>
    </row>
    <row r="80" spans="2:19" ht="16.5" thickBot="1" x14ac:dyDescent="0.3">
      <c r="B80" s="105" t="s">
        <v>159</v>
      </c>
      <c r="C80" s="105" t="s">
        <v>142</v>
      </c>
      <c r="D80" s="2" t="s">
        <v>149</v>
      </c>
      <c r="E80" s="2">
        <v>144</v>
      </c>
      <c r="F80" s="2">
        <v>72</v>
      </c>
      <c r="G80" s="2">
        <v>124</v>
      </c>
      <c r="H80" s="2"/>
      <c r="I80" s="2"/>
      <c r="J80" s="2">
        <v>14</v>
      </c>
      <c r="K80" s="2">
        <v>6</v>
      </c>
      <c r="L80" s="2"/>
      <c r="M80" s="117">
        <v>144</v>
      </c>
      <c r="N80" s="103"/>
      <c r="O80" s="104"/>
      <c r="P80" s="103"/>
      <c r="Q80" s="104"/>
      <c r="R80" s="103">
        <v>110</v>
      </c>
      <c r="S80" s="104">
        <v>34</v>
      </c>
    </row>
    <row r="81" spans="2:19" ht="16.5" thickBot="1" x14ac:dyDescent="0.3">
      <c r="B81" s="105" t="s">
        <v>160</v>
      </c>
      <c r="C81" s="105" t="s">
        <v>140</v>
      </c>
      <c r="D81" s="2" t="s">
        <v>150</v>
      </c>
      <c r="E81" s="2">
        <v>72</v>
      </c>
      <c r="F81" s="2">
        <v>36</v>
      </c>
      <c r="G81" s="2">
        <v>62</v>
      </c>
      <c r="H81" s="2"/>
      <c r="I81" s="2"/>
      <c r="J81" s="2">
        <v>10</v>
      </c>
      <c r="K81" s="2"/>
      <c r="L81" s="102"/>
      <c r="M81" s="118">
        <v>72</v>
      </c>
      <c r="N81" s="103"/>
      <c r="O81" s="104"/>
      <c r="P81" s="103"/>
      <c r="Q81" s="104"/>
      <c r="R81" s="103">
        <v>72</v>
      </c>
      <c r="S81" s="104"/>
    </row>
    <row r="82" spans="2:19" ht="16.5" thickBot="1" x14ac:dyDescent="0.3">
      <c r="B82" s="105" t="s">
        <v>161</v>
      </c>
      <c r="C82" s="105" t="s">
        <v>136</v>
      </c>
      <c r="D82" s="2" t="s">
        <v>150</v>
      </c>
      <c r="E82" s="2">
        <v>72</v>
      </c>
      <c r="F82" s="2">
        <v>48</v>
      </c>
      <c r="G82" s="2">
        <v>62</v>
      </c>
      <c r="H82" s="2"/>
      <c r="I82" s="2"/>
      <c r="J82" s="2">
        <v>10</v>
      </c>
      <c r="K82" s="2"/>
      <c r="L82" s="102"/>
      <c r="M82" s="118">
        <v>72</v>
      </c>
      <c r="N82" s="103"/>
      <c r="O82" s="104"/>
      <c r="P82" s="103"/>
      <c r="Q82" s="104"/>
      <c r="R82" s="103">
        <v>72</v>
      </c>
      <c r="S82" s="104"/>
    </row>
    <row r="83" spans="2:19" ht="16.5" hidden="1" customHeight="1" thickBot="1" x14ac:dyDescent="0.35">
      <c r="B83" s="1" t="s">
        <v>22</v>
      </c>
      <c r="C83" s="1" t="s">
        <v>9</v>
      </c>
      <c r="D83" s="8"/>
      <c r="E83" s="2"/>
      <c r="F83" s="2"/>
      <c r="G83" s="2"/>
      <c r="H83" s="2"/>
      <c r="I83" s="2"/>
      <c r="J83" s="2"/>
      <c r="K83" s="2"/>
      <c r="L83" s="55"/>
      <c r="M83" s="89"/>
      <c r="N83" s="98"/>
      <c r="O83" s="99"/>
      <c r="P83" s="98"/>
      <c r="Q83" s="99"/>
      <c r="R83" s="98"/>
      <c r="S83" s="99"/>
    </row>
    <row r="84" spans="2:19" ht="16.5" hidden="1" customHeight="1" thickBot="1" x14ac:dyDescent="0.35">
      <c r="B84" s="1" t="s">
        <v>22</v>
      </c>
      <c r="C84" s="1" t="s">
        <v>9</v>
      </c>
      <c r="D84" s="8"/>
      <c r="E84" s="2"/>
      <c r="F84" s="2"/>
      <c r="G84" s="2"/>
      <c r="H84" s="2"/>
      <c r="I84" s="2"/>
      <c r="J84" s="2"/>
      <c r="K84" s="2"/>
      <c r="L84" s="55"/>
      <c r="M84" s="89"/>
      <c r="N84" s="98"/>
      <c r="O84" s="99"/>
      <c r="P84" s="98"/>
      <c r="Q84" s="99"/>
      <c r="R84" s="98"/>
      <c r="S84" s="99"/>
    </row>
    <row r="85" spans="2:19" ht="16.5" hidden="1" customHeight="1" thickBot="1" x14ac:dyDescent="0.35">
      <c r="B85" s="1" t="s">
        <v>22</v>
      </c>
      <c r="C85" s="1" t="s">
        <v>9</v>
      </c>
      <c r="D85" s="8"/>
      <c r="E85" s="2"/>
      <c r="F85" s="2"/>
      <c r="G85" s="2"/>
      <c r="H85" s="2"/>
      <c r="I85" s="2"/>
      <c r="J85" s="2"/>
      <c r="K85" s="2"/>
      <c r="L85" s="55"/>
      <c r="M85" s="89"/>
      <c r="N85" s="98"/>
      <c r="O85" s="99"/>
      <c r="P85" s="98"/>
      <c r="Q85" s="99"/>
      <c r="R85" s="98"/>
      <c r="S85" s="99"/>
    </row>
    <row r="86" spans="2:19" ht="16.5" hidden="1" customHeight="1" thickBot="1" x14ac:dyDescent="0.35">
      <c r="B86" s="1" t="s">
        <v>22</v>
      </c>
      <c r="C86" s="1" t="s">
        <v>9</v>
      </c>
      <c r="D86" s="8"/>
      <c r="E86" s="2"/>
      <c r="F86" s="2"/>
      <c r="G86" s="2"/>
      <c r="H86" s="2"/>
      <c r="I86" s="2"/>
      <c r="J86" s="2"/>
      <c r="K86" s="2"/>
      <c r="L86" s="55"/>
      <c r="M86" s="89"/>
      <c r="N86" s="98"/>
      <c r="O86" s="99"/>
      <c r="P86" s="98"/>
      <c r="Q86" s="99"/>
      <c r="R86" s="98"/>
      <c r="S86" s="99"/>
    </row>
    <row r="87" spans="2:19" ht="16.5" hidden="1" customHeight="1" thickBot="1" x14ac:dyDescent="0.35">
      <c r="B87" s="1" t="s">
        <v>22</v>
      </c>
      <c r="C87" s="1" t="s">
        <v>9</v>
      </c>
      <c r="D87" s="8"/>
      <c r="E87" s="2"/>
      <c r="F87" s="2"/>
      <c r="G87" s="2"/>
      <c r="H87" s="2"/>
      <c r="I87" s="2"/>
      <c r="J87" s="2"/>
      <c r="K87" s="2"/>
      <c r="L87" s="55"/>
      <c r="M87" s="89"/>
      <c r="N87" s="98"/>
      <c r="O87" s="99"/>
      <c r="P87" s="98"/>
      <c r="Q87" s="99"/>
      <c r="R87" s="98"/>
      <c r="S87" s="99"/>
    </row>
    <row r="88" spans="2:19" ht="16.5" hidden="1" customHeight="1" thickBot="1" x14ac:dyDescent="0.35">
      <c r="B88" s="1" t="s">
        <v>22</v>
      </c>
      <c r="C88" s="1" t="s">
        <v>9</v>
      </c>
      <c r="D88" s="8"/>
      <c r="E88" s="2"/>
      <c r="F88" s="2"/>
      <c r="G88" s="2"/>
      <c r="H88" s="2"/>
      <c r="I88" s="2"/>
      <c r="J88" s="2"/>
      <c r="K88" s="2"/>
      <c r="L88" s="55"/>
      <c r="M88" s="89"/>
      <c r="N88" s="98"/>
      <c r="O88" s="99"/>
      <c r="P88" s="98"/>
      <c r="Q88" s="99"/>
      <c r="R88" s="98"/>
      <c r="S88" s="99"/>
    </row>
    <row r="89" spans="2:19" ht="16.5" hidden="1" customHeight="1" thickBot="1" x14ac:dyDescent="0.35">
      <c r="B89" s="1" t="s">
        <v>22</v>
      </c>
      <c r="C89" s="1" t="s">
        <v>9</v>
      </c>
      <c r="D89" s="8"/>
      <c r="E89" s="2"/>
      <c r="F89" s="2"/>
      <c r="G89" s="2"/>
      <c r="H89" s="2"/>
      <c r="I89" s="2"/>
      <c r="J89" s="2"/>
      <c r="K89" s="2"/>
      <c r="L89" s="55"/>
      <c r="M89" s="89"/>
      <c r="N89" s="135"/>
      <c r="O89" s="136"/>
      <c r="P89" s="135"/>
      <c r="Q89" s="136"/>
      <c r="R89" s="135"/>
      <c r="S89" s="136"/>
    </row>
    <row r="90" spans="2:19" ht="26.25" customHeight="1" thickBot="1" x14ac:dyDescent="0.3">
      <c r="B90" s="6" t="s">
        <v>158</v>
      </c>
      <c r="C90" s="6" t="s">
        <v>137</v>
      </c>
      <c r="D90" s="45"/>
      <c r="E90" s="45">
        <f>SUM(E91:E102)</f>
        <v>294</v>
      </c>
      <c r="F90" s="45">
        <f t="shared" ref="F90:L90" si="17">SUM(F91:F102)</f>
        <v>72</v>
      </c>
      <c r="G90" s="45">
        <f t="shared" si="17"/>
        <v>96</v>
      </c>
      <c r="H90" s="45">
        <f t="shared" si="17"/>
        <v>180</v>
      </c>
      <c r="I90" s="45">
        <f t="shared" si="17"/>
        <v>0</v>
      </c>
      <c r="J90" s="45">
        <f t="shared" si="17"/>
        <v>0</v>
      </c>
      <c r="K90" s="45">
        <f t="shared" si="17"/>
        <v>18</v>
      </c>
      <c r="L90" s="45">
        <f t="shared" si="17"/>
        <v>6</v>
      </c>
      <c r="M90" s="94">
        <f t="shared" ref="M90:R90" si="18">M91+M92+M93</f>
        <v>288</v>
      </c>
      <c r="N90" s="141">
        <f t="shared" si="18"/>
        <v>0</v>
      </c>
      <c r="O90" s="142">
        <f t="shared" si="18"/>
        <v>0</v>
      </c>
      <c r="P90" s="141">
        <f t="shared" si="18"/>
        <v>0</v>
      </c>
      <c r="Q90" s="142">
        <f t="shared" si="18"/>
        <v>0</v>
      </c>
      <c r="R90" s="141">
        <f t="shared" si="18"/>
        <v>0</v>
      </c>
      <c r="S90" s="142">
        <f>S91+S92+S93+S102</f>
        <v>294</v>
      </c>
    </row>
    <row r="91" spans="2:19" ht="16.5" thickBot="1" x14ac:dyDescent="0.3">
      <c r="B91" s="105" t="s">
        <v>81</v>
      </c>
      <c r="C91" s="105" t="s">
        <v>137</v>
      </c>
      <c r="D91" s="2" t="s">
        <v>150</v>
      </c>
      <c r="E91" s="2">
        <v>108</v>
      </c>
      <c r="F91" s="2">
        <v>72</v>
      </c>
      <c r="G91" s="2">
        <v>96</v>
      </c>
      <c r="H91" s="2"/>
      <c r="I91" s="2"/>
      <c r="J91" s="2"/>
      <c r="K91" s="2">
        <v>12</v>
      </c>
      <c r="L91" s="102"/>
      <c r="M91" s="118">
        <v>108</v>
      </c>
      <c r="N91" s="139"/>
      <c r="O91" s="140"/>
      <c r="P91" s="139"/>
      <c r="Q91" s="140"/>
      <c r="R91" s="139"/>
      <c r="S91" s="140">
        <v>108</v>
      </c>
    </row>
    <row r="92" spans="2:19" ht="16.5" thickBot="1" x14ac:dyDescent="0.3">
      <c r="B92" s="105" t="s">
        <v>138</v>
      </c>
      <c r="C92" s="105" t="s">
        <v>18</v>
      </c>
      <c r="D92" s="2" t="s">
        <v>150</v>
      </c>
      <c r="E92" s="2">
        <v>72</v>
      </c>
      <c r="F92" s="2"/>
      <c r="G92" s="2"/>
      <c r="H92" s="2">
        <v>72</v>
      </c>
      <c r="I92" s="2"/>
      <c r="J92" s="2"/>
      <c r="K92" s="2"/>
      <c r="L92" s="102"/>
      <c r="M92" s="118">
        <v>72</v>
      </c>
      <c r="N92" s="103"/>
      <c r="O92" s="104"/>
      <c r="P92" s="103"/>
      <c r="Q92" s="104"/>
      <c r="R92" s="103"/>
      <c r="S92" s="104">
        <v>72</v>
      </c>
    </row>
    <row r="93" spans="2:19" ht="16.5" thickBot="1" x14ac:dyDescent="0.3">
      <c r="B93" s="105" t="s">
        <v>139</v>
      </c>
      <c r="C93" s="105" t="s">
        <v>20</v>
      </c>
      <c r="D93" s="2" t="s">
        <v>150</v>
      </c>
      <c r="E93" s="2">
        <v>108</v>
      </c>
      <c r="F93" s="2"/>
      <c r="G93" s="2"/>
      <c r="H93" s="2">
        <v>108</v>
      </c>
      <c r="I93" s="2"/>
      <c r="J93" s="2"/>
      <c r="K93" s="2"/>
      <c r="L93" s="102"/>
      <c r="M93" s="118">
        <v>108</v>
      </c>
      <c r="N93" s="103"/>
      <c r="O93" s="104"/>
      <c r="P93" s="103"/>
      <c r="Q93" s="104"/>
      <c r="R93" s="103"/>
      <c r="S93" s="104">
        <v>108</v>
      </c>
    </row>
    <row r="94" spans="2:19" ht="29.25" hidden="1" customHeight="1" thickBot="1" x14ac:dyDescent="0.35">
      <c r="B94" s="108" t="s">
        <v>23</v>
      </c>
      <c r="C94" s="108" t="s">
        <v>13</v>
      </c>
      <c r="D94" s="109"/>
      <c r="E94" s="109">
        <f>E95+E96+E97</f>
        <v>0</v>
      </c>
      <c r="F94" s="109">
        <f t="shared" ref="F94:K94" si="19">F95+F96+F97</f>
        <v>0</v>
      </c>
      <c r="G94" s="109">
        <f t="shared" si="19"/>
        <v>0</v>
      </c>
      <c r="H94" s="109">
        <f t="shared" si="19"/>
        <v>0</v>
      </c>
      <c r="I94" s="109">
        <f t="shared" si="19"/>
        <v>0</v>
      </c>
      <c r="J94" s="109">
        <f t="shared" si="19"/>
        <v>0</v>
      </c>
      <c r="K94" s="109">
        <f t="shared" si="19"/>
        <v>0</v>
      </c>
      <c r="L94" s="2">
        <f>L95+L96+L97</f>
        <v>0</v>
      </c>
      <c r="M94" s="117">
        <f>M95+M96+M97</f>
        <v>0</v>
      </c>
      <c r="N94" s="103"/>
      <c r="O94" s="104"/>
      <c r="P94" s="103"/>
      <c r="Q94" s="104"/>
      <c r="R94" s="103"/>
      <c r="S94" s="104"/>
    </row>
    <row r="95" spans="2:19" ht="16.5" hidden="1" customHeight="1" thickBot="1" x14ac:dyDescent="0.35">
      <c r="B95" s="105" t="s">
        <v>24</v>
      </c>
      <c r="C95" s="105" t="s">
        <v>15</v>
      </c>
      <c r="D95" s="2"/>
      <c r="E95" s="2"/>
      <c r="F95" s="2"/>
      <c r="G95" s="2"/>
      <c r="H95" s="2"/>
      <c r="I95" s="2"/>
      <c r="J95" s="2"/>
      <c r="K95" s="2"/>
      <c r="L95" s="102"/>
      <c r="M95" s="118"/>
      <c r="N95" s="103"/>
      <c r="O95" s="104"/>
      <c r="P95" s="103"/>
      <c r="Q95" s="104"/>
      <c r="R95" s="103"/>
      <c r="S95" s="104"/>
    </row>
    <row r="96" spans="2:19" ht="16.5" hidden="1" customHeight="1" thickBot="1" x14ac:dyDescent="0.35">
      <c r="B96" s="105" t="s">
        <v>25</v>
      </c>
      <c r="C96" s="105" t="s">
        <v>18</v>
      </c>
      <c r="D96" s="2"/>
      <c r="E96" s="2"/>
      <c r="F96" s="2"/>
      <c r="G96" s="2"/>
      <c r="H96" s="2"/>
      <c r="I96" s="2"/>
      <c r="J96" s="2"/>
      <c r="K96" s="2"/>
      <c r="L96" s="102"/>
      <c r="M96" s="118"/>
      <c r="N96" s="103"/>
      <c r="O96" s="104"/>
      <c r="P96" s="103"/>
      <c r="Q96" s="104"/>
      <c r="R96" s="103"/>
      <c r="S96" s="104"/>
    </row>
    <row r="97" spans="2:20" ht="16.5" hidden="1" customHeight="1" thickBot="1" x14ac:dyDescent="0.35">
      <c r="B97" s="105" t="s">
        <v>26</v>
      </c>
      <c r="C97" s="105" t="s">
        <v>20</v>
      </c>
      <c r="D97" s="2"/>
      <c r="E97" s="2"/>
      <c r="F97" s="2"/>
      <c r="G97" s="2"/>
      <c r="H97" s="2"/>
      <c r="I97" s="2"/>
      <c r="J97" s="2"/>
      <c r="K97" s="2"/>
      <c r="L97" s="102"/>
      <c r="M97" s="118"/>
      <c r="N97" s="103"/>
      <c r="O97" s="104"/>
      <c r="P97" s="103"/>
      <c r="Q97" s="104"/>
      <c r="R97" s="103"/>
      <c r="S97" s="104"/>
    </row>
    <row r="98" spans="2:20" ht="28.5" hidden="1" customHeight="1" thickBot="1" x14ac:dyDescent="0.35">
      <c r="B98" s="108" t="s">
        <v>23</v>
      </c>
      <c r="C98" s="108" t="s">
        <v>13</v>
      </c>
      <c r="D98" s="109"/>
      <c r="E98" s="109">
        <f>E99+E100+E101</f>
        <v>0</v>
      </c>
      <c r="F98" s="109">
        <f t="shared" ref="F98:K98" si="20">F99+F100+F101</f>
        <v>0</v>
      </c>
      <c r="G98" s="109">
        <f t="shared" si="20"/>
        <v>0</v>
      </c>
      <c r="H98" s="109">
        <f t="shared" si="20"/>
        <v>0</v>
      </c>
      <c r="I98" s="109">
        <f t="shared" si="20"/>
        <v>0</v>
      </c>
      <c r="J98" s="109">
        <f t="shared" si="20"/>
        <v>0</v>
      </c>
      <c r="K98" s="109">
        <f t="shared" si="20"/>
        <v>0</v>
      </c>
      <c r="L98" s="2">
        <f>L99+L100+L101</f>
        <v>0</v>
      </c>
      <c r="M98" s="117">
        <f>M99+M100+M101</f>
        <v>0</v>
      </c>
      <c r="N98" s="103"/>
      <c r="O98" s="104"/>
      <c r="P98" s="103"/>
      <c r="Q98" s="104"/>
      <c r="R98" s="103"/>
      <c r="S98" s="104"/>
    </row>
    <row r="99" spans="2:20" ht="16.5" hidden="1" customHeight="1" thickBot="1" x14ac:dyDescent="0.35">
      <c r="B99" s="105" t="s">
        <v>24</v>
      </c>
      <c r="C99" s="105" t="s">
        <v>15</v>
      </c>
      <c r="D99" s="2"/>
      <c r="E99" s="2"/>
      <c r="F99" s="2"/>
      <c r="G99" s="2"/>
      <c r="H99" s="2"/>
      <c r="I99" s="2"/>
      <c r="J99" s="2"/>
      <c r="K99" s="2"/>
      <c r="L99" s="102"/>
      <c r="M99" s="118"/>
      <c r="N99" s="103"/>
      <c r="O99" s="104"/>
      <c r="P99" s="103"/>
      <c r="Q99" s="104"/>
      <c r="R99" s="103"/>
      <c r="S99" s="104"/>
    </row>
    <row r="100" spans="2:20" ht="16.5" hidden="1" customHeight="1" thickBot="1" x14ac:dyDescent="0.35">
      <c r="B100" s="105" t="s">
        <v>25</v>
      </c>
      <c r="C100" s="105" t="s">
        <v>18</v>
      </c>
      <c r="D100" s="2"/>
      <c r="E100" s="2"/>
      <c r="F100" s="2"/>
      <c r="G100" s="2"/>
      <c r="H100" s="2"/>
      <c r="I100" s="2"/>
      <c r="J100" s="2"/>
      <c r="K100" s="2"/>
      <c r="L100" s="102"/>
      <c r="M100" s="118"/>
      <c r="N100" s="103"/>
      <c r="O100" s="104"/>
      <c r="P100" s="103"/>
      <c r="Q100" s="104"/>
      <c r="R100" s="103"/>
      <c r="S100" s="104"/>
    </row>
    <row r="101" spans="2:20" ht="16.5" hidden="1" customHeight="1" thickBot="1" x14ac:dyDescent="0.35">
      <c r="B101" s="105" t="s">
        <v>26</v>
      </c>
      <c r="C101" s="105" t="s">
        <v>20</v>
      </c>
      <c r="D101" s="2"/>
      <c r="E101" s="2"/>
      <c r="F101" s="2"/>
      <c r="G101" s="2"/>
      <c r="H101" s="2"/>
      <c r="I101" s="2"/>
      <c r="J101" s="2"/>
      <c r="K101" s="2"/>
      <c r="L101" s="102"/>
      <c r="M101" s="118"/>
      <c r="N101" s="103"/>
      <c r="O101" s="104"/>
      <c r="P101" s="103"/>
      <c r="Q101" s="104"/>
      <c r="R101" s="103"/>
      <c r="S101" s="104"/>
    </row>
    <row r="102" spans="2:20" ht="16.5" thickBot="1" x14ac:dyDescent="0.3">
      <c r="B102" s="105"/>
      <c r="C102" s="106" t="s">
        <v>144</v>
      </c>
      <c r="D102" s="107"/>
      <c r="E102" s="2">
        <v>6</v>
      </c>
      <c r="F102" s="2"/>
      <c r="G102" s="2"/>
      <c r="H102" s="2"/>
      <c r="I102" s="2"/>
      <c r="J102" s="2"/>
      <c r="K102" s="2">
        <v>6</v>
      </c>
      <c r="L102" s="102">
        <v>6</v>
      </c>
      <c r="M102" s="118"/>
      <c r="N102" s="103"/>
      <c r="O102" s="104"/>
      <c r="P102" s="103"/>
      <c r="Q102" s="104"/>
      <c r="R102" s="103"/>
      <c r="S102" s="104">
        <v>6</v>
      </c>
    </row>
    <row r="103" spans="2:20" ht="16.5" thickBot="1" x14ac:dyDescent="0.3">
      <c r="B103" s="53"/>
      <c r="C103" s="85" t="s">
        <v>141</v>
      </c>
      <c r="D103" s="16"/>
      <c r="E103" s="16">
        <v>144</v>
      </c>
      <c r="F103" s="3"/>
      <c r="G103" s="3"/>
      <c r="H103" s="16">
        <v>144</v>
      </c>
      <c r="I103" s="3"/>
      <c r="J103" s="3"/>
      <c r="K103" s="3"/>
      <c r="L103" s="78">
        <v>144</v>
      </c>
      <c r="M103" s="119"/>
      <c r="N103" s="98"/>
      <c r="O103" s="99"/>
      <c r="P103" s="98"/>
      <c r="Q103" s="99"/>
      <c r="R103" s="98"/>
      <c r="S103" s="99">
        <v>144</v>
      </c>
    </row>
    <row r="104" spans="2:20" ht="16.5" thickBot="1" x14ac:dyDescent="0.3">
      <c r="B104" s="53"/>
      <c r="C104" s="85" t="s">
        <v>5</v>
      </c>
      <c r="D104" s="16"/>
      <c r="E104" s="16">
        <v>108</v>
      </c>
      <c r="F104" s="3"/>
      <c r="G104" s="3"/>
      <c r="H104" s="3"/>
      <c r="I104" s="3"/>
      <c r="J104" s="3"/>
      <c r="K104" s="3"/>
      <c r="L104" s="78">
        <v>108</v>
      </c>
      <c r="M104" s="119"/>
      <c r="N104" s="98"/>
      <c r="O104" s="99"/>
      <c r="P104" s="98"/>
      <c r="Q104" s="99"/>
      <c r="R104" s="98"/>
      <c r="S104" s="99"/>
    </row>
    <row r="105" spans="2:20" ht="32.25" thickBot="1" x14ac:dyDescent="0.3">
      <c r="B105" s="31" t="s">
        <v>27</v>
      </c>
      <c r="C105" s="31" t="s">
        <v>28</v>
      </c>
      <c r="D105" s="32"/>
      <c r="E105" s="32">
        <v>216</v>
      </c>
      <c r="F105" s="77"/>
      <c r="G105" s="77"/>
      <c r="H105" s="77"/>
      <c r="I105" s="77"/>
      <c r="J105" s="77"/>
      <c r="K105" s="77"/>
      <c r="L105" s="55"/>
      <c r="M105" s="89"/>
      <c r="N105" s="135"/>
      <c r="O105" s="136"/>
      <c r="P105" s="129"/>
      <c r="Q105" s="130"/>
      <c r="R105" s="129"/>
      <c r="S105" s="130">
        <v>216</v>
      </c>
    </row>
    <row r="106" spans="2:20" ht="16.5" thickBot="1" x14ac:dyDescent="0.3">
      <c r="B106" s="299" t="s">
        <v>29</v>
      </c>
      <c r="C106" s="299"/>
      <c r="D106" s="32"/>
      <c r="E106" s="62">
        <f>E6+E21+E28+E49+E74+E105+E103</f>
        <v>4428</v>
      </c>
      <c r="F106" s="62">
        <f t="shared" ref="F106:K106" si="21">F6+F21+F28+F49+F74+F105+F103</f>
        <v>1677</v>
      </c>
      <c r="G106" s="62">
        <f t="shared" si="21"/>
        <v>3032</v>
      </c>
      <c r="H106" s="62">
        <f t="shared" si="21"/>
        <v>756</v>
      </c>
      <c r="I106" s="62">
        <f t="shared" si="21"/>
        <v>64</v>
      </c>
      <c r="J106" s="116">
        <f t="shared" si="21"/>
        <v>72</v>
      </c>
      <c r="K106" s="116">
        <f t="shared" si="21"/>
        <v>138</v>
      </c>
      <c r="L106" s="110">
        <f>L21+L28+L49+L103+L74</f>
        <v>1832</v>
      </c>
      <c r="M106" s="120">
        <f t="shared" ref="M106:R106" si="22">M105+M74+M49+M28+M21</f>
        <v>904</v>
      </c>
      <c r="N106" s="137">
        <f t="shared" si="22"/>
        <v>0</v>
      </c>
      <c r="O106" s="138">
        <f t="shared" si="22"/>
        <v>150</v>
      </c>
      <c r="P106" s="110">
        <f t="shared" si="22"/>
        <v>462</v>
      </c>
      <c r="Q106" s="110">
        <f t="shared" si="22"/>
        <v>864</v>
      </c>
      <c r="R106" s="110">
        <f t="shared" si="22"/>
        <v>612</v>
      </c>
      <c r="S106" s="110">
        <f>S105+S74+S49+S28+S21+S103</f>
        <v>864</v>
      </c>
    </row>
    <row r="108" spans="2:20" x14ac:dyDescent="0.25">
      <c r="M108" s="100"/>
      <c r="N108" s="100"/>
      <c r="O108" s="100"/>
      <c r="P108" s="100"/>
      <c r="Q108" s="100"/>
      <c r="R108" s="100"/>
      <c r="S108" s="100"/>
      <c r="T108" s="100"/>
    </row>
    <row r="109" spans="2:20" x14ac:dyDescent="0.25">
      <c r="M109" s="100"/>
      <c r="N109" s="101"/>
      <c r="O109" s="101"/>
      <c r="P109" s="101"/>
      <c r="Q109" s="101"/>
      <c r="R109" s="101"/>
      <c r="S109" s="101"/>
      <c r="T109" s="100"/>
    </row>
    <row r="110" spans="2:20" x14ac:dyDescent="0.25">
      <c r="M110" s="100"/>
      <c r="N110" s="100"/>
      <c r="O110" s="100"/>
      <c r="P110" s="100"/>
      <c r="Q110" s="100"/>
      <c r="R110" s="100"/>
      <c r="S110" s="100"/>
      <c r="T110" s="100"/>
    </row>
    <row r="111" spans="2:20" x14ac:dyDescent="0.25">
      <c r="M111" s="100"/>
      <c r="N111" s="101"/>
      <c r="O111" s="100"/>
      <c r="P111" s="100"/>
      <c r="Q111" s="101"/>
      <c r="R111" s="100"/>
      <c r="S111" s="101"/>
      <c r="T111" s="100"/>
    </row>
  </sheetData>
  <mergeCells count="13">
    <mergeCell ref="N3:O3"/>
    <mergeCell ref="P3:Q3"/>
    <mergeCell ref="R3:S3"/>
    <mergeCell ref="N2:S2"/>
    <mergeCell ref="B106:C106"/>
    <mergeCell ref="D2:D4"/>
    <mergeCell ref="M2:M4"/>
    <mergeCell ref="B2:B4"/>
    <mergeCell ref="C2:C4"/>
    <mergeCell ref="E2:E4"/>
    <mergeCell ref="F2:F4"/>
    <mergeCell ref="L2:L4"/>
    <mergeCell ref="G2:K3"/>
  </mergeCells>
  <pageMargins left="0.25" right="0.25" top="0.75" bottom="0.75" header="0.3" footer="0.3"/>
  <pageSetup paperSize="9" scale="3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S118"/>
  <sheetViews>
    <sheetView zoomScaleNormal="100" workbookViewId="0">
      <pane ySplit="3" topLeftCell="A87" activePane="bottomLeft" state="frozen"/>
      <selection pane="bottomLeft" activeCell="C100" sqref="C100"/>
    </sheetView>
  </sheetViews>
  <sheetFormatPr defaultColWidth="9.140625" defaultRowHeight="15.75" x14ac:dyDescent="0.25"/>
  <cols>
    <col min="1" max="1" width="9.140625" style="5" customWidth="1"/>
    <col min="2" max="2" width="15.28515625" style="5" customWidth="1"/>
    <col min="3" max="3" width="43" style="5" customWidth="1"/>
    <col min="4" max="4" width="9.5703125" style="72" customWidth="1"/>
    <col min="5" max="5" width="9.140625" style="5"/>
    <col min="6" max="6" width="12.85546875" style="5" customWidth="1"/>
    <col min="7" max="10" width="9.140625" style="5"/>
    <col min="11" max="11" width="10" style="5" customWidth="1"/>
    <col min="12" max="12" width="8.42578125" style="5" customWidth="1"/>
    <col min="13" max="16384" width="9.140625" style="5"/>
  </cols>
  <sheetData>
    <row r="1" spans="2:19" ht="51.75" customHeight="1" thickBot="1" x14ac:dyDescent="0.3">
      <c r="B1" s="306" t="s">
        <v>0</v>
      </c>
      <c r="C1" s="328" t="s">
        <v>30</v>
      </c>
      <c r="D1" s="300" t="s">
        <v>152</v>
      </c>
      <c r="E1" s="315" t="s">
        <v>1</v>
      </c>
      <c r="F1" s="315" t="s">
        <v>156</v>
      </c>
      <c r="G1" s="318" t="s">
        <v>3</v>
      </c>
      <c r="H1" s="319"/>
      <c r="I1" s="319"/>
      <c r="J1" s="320"/>
      <c r="K1" s="303" t="s">
        <v>153</v>
      </c>
      <c r="L1" s="303" t="s">
        <v>154</v>
      </c>
      <c r="M1" s="296" t="s">
        <v>155</v>
      </c>
      <c r="N1" s="297"/>
      <c r="O1" s="297"/>
      <c r="P1" s="297"/>
      <c r="Q1" s="297"/>
      <c r="R1" s="298"/>
    </row>
    <row r="2" spans="2:19" ht="17.25" customHeight="1" thickBot="1" x14ac:dyDescent="0.3">
      <c r="B2" s="307"/>
      <c r="C2" s="329"/>
      <c r="D2" s="301"/>
      <c r="E2" s="316"/>
      <c r="F2" s="316"/>
      <c r="G2" s="321"/>
      <c r="H2" s="322"/>
      <c r="I2" s="322"/>
      <c r="J2" s="323"/>
      <c r="K2" s="304"/>
      <c r="L2" s="304"/>
      <c r="M2" s="326" t="s">
        <v>145</v>
      </c>
      <c r="N2" s="325"/>
      <c r="O2" s="324" t="s">
        <v>146</v>
      </c>
      <c r="P2" s="325"/>
      <c r="Q2" s="324" t="s">
        <v>157</v>
      </c>
      <c r="R2" s="325"/>
    </row>
    <row r="3" spans="2:19" ht="133.9" customHeight="1" thickBot="1" x14ac:dyDescent="0.3">
      <c r="B3" s="308"/>
      <c r="C3" s="330"/>
      <c r="D3" s="302"/>
      <c r="E3" s="317"/>
      <c r="F3" s="317"/>
      <c r="G3" s="81" t="s">
        <v>31</v>
      </c>
      <c r="H3" s="47" t="s">
        <v>4</v>
      </c>
      <c r="I3" s="9" t="s">
        <v>33</v>
      </c>
      <c r="J3" s="82" t="s">
        <v>5</v>
      </c>
      <c r="K3" s="305"/>
      <c r="L3" s="305"/>
      <c r="M3" s="83" t="s">
        <v>147</v>
      </c>
      <c r="N3" s="70" t="s">
        <v>148</v>
      </c>
      <c r="O3" s="70" t="s">
        <v>147</v>
      </c>
      <c r="P3" s="70" t="s">
        <v>148</v>
      </c>
      <c r="Q3" s="79" t="s">
        <v>147</v>
      </c>
      <c r="R3" s="79" t="s">
        <v>148</v>
      </c>
      <c r="S3" s="5" t="s">
        <v>184</v>
      </c>
    </row>
    <row r="4" spans="2:19" ht="16.149999999999999" thickBot="1" x14ac:dyDescent="0.35">
      <c r="B4" s="33">
        <v>1</v>
      </c>
      <c r="C4" s="34">
        <v>2</v>
      </c>
      <c r="D4" s="33">
        <v>3</v>
      </c>
      <c r="E4" s="34">
        <v>4</v>
      </c>
      <c r="F4" s="33">
        <v>5</v>
      </c>
      <c r="G4" s="34">
        <v>6</v>
      </c>
      <c r="H4" s="33">
        <v>7</v>
      </c>
      <c r="I4" s="34">
        <v>8</v>
      </c>
      <c r="J4" s="33">
        <v>9</v>
      </c>
      <c r="K4" s="12">
        <f>K98/(E98-E97-E5)</f>
        <v>0.97530864197530864</v>
      </c>
      <c r="L4" s="12">
        <f>L98/(E98-E97-E5)</f>
        <v>0.30864197530864196</v>
      </c>
      <c r="M4" s="33">
        <v>13</v>
      </c>
      <c r="N4" s="34">
        <v>14</v>
      </c>
      <c r="O4" s="33">
        <v>15</v>
      </c>
      <c r="P4" s="32">
        <v>16</v>
      </c>
      <c r="Q4" s="201">
        <v>17</v>
      </c>
      <c r="R4" s="203">
        <v>18</v>
      </c>
    </row>
    <row r="5" spans="2:19" ht="16.5" thickBot="1" x14ac:dyDescent="0.3">
      <c r="B5" s="43" t="s">
        <v>88</v>
      </c>
      <c r="C5" s="44" t="s">
        <v>89</v>
      </c>
      <c r="D5" s="75"/>
      <c r="E5" s="15">
        <f t="shared" ref="E5:R5" si="0">SUM(E6:E19)</f>
        <v>1476</v>
      </c>
      <c r="F5" s="15">
        <f t="shared" si="0"/>
        <v>637</v>
      </c>
      <c r="G5" s="15">
        <f t="shared" si="0"/>
        <v>1440</v>
      </c>
      <c r="H5" s="15">
        <f t="shared" si="0"/>
        <v>0</v>
      </c>
      <c r="I5" s="15">
        <f t="shared" si="0"/>
        <v>0</v>
      </c>
      <c r="J5" s="15">
        <f t="shared" si="0"/>
        <v>36</v>
      </c>
      <c r="K5" s="42">
        <f t="shared" si="0"/>
        <v>1476</v>
      </c>
      <c r="L5" s="42">
        <f t="shared" si="0"/>
        <v>0</v>
      </c>
      <c r="M5" s="219">
        <f t="shared" si="0"/>
        <v>612</v>
      </c>
      <c r="N5" s="219">
        <f t="shared" si="0"/>
        <v>864</v>
      </c>
      <c r="O5" s="219">
        <f t="shared" si="0"/>
        <v>0</v>
      </c>
      <c r="P5" s="220">
        <f t="shared" si="0"/>
        <v>0</v>
      </c>
      <c r="Q5" s="220">
        <f t="shared" si="0"/>
        <v>0</v>
      </c>
      <c r="R5" s="220">
        <f t="shared" si="0"/>
        <v>0</v>
      </c>
      <c r="S5" s="5">
        <f>M5+N5+O5+P5+Q5+R5</f>
        <v>1476</v>
      </c>
    </row>
    <row r="6" spans="2:19" ht="16.5" thickBot="1" x14ac:dyDescent="0.3">
      <c r="B6" s="35" t="s">
        <v>90</v>
      </c>
      <c r="C6" s="36" t="s">
        <v>91</v>
      </c>
      <c r="D6" s="39" t="s">
        <v>149</v>
      </c>
      <c r="E6" s="37">
        <v>90</v>
      </c>
      <c r="F6" s="39">
        <v>37</v>
      </c>
      <c r="G6" s="39">
        <v>78</v>
      </c>
      <c r="H6" s="11"/>
      <c r="I6" s="10"/>
      <c r="J6" s="11">
        <v>12</v>
      </c>
      <c r="K6" s="37">
        <v>90</v>
      </c>
      <c r="L6" s="41"/>
      <c r="M6" s="10">
        <v>34</v>
      </c>
      <c r="N6" s="10">
        <v>56</v>
      </c>
      <c r="O6" s="10"/>
      <c r="P6" s="158"/>
      <c r="Q6" s="198"/>
      <c r="R6" s="198"/>
      <c r="S6" s="5">
        <f t="shared" ref="S6:S69" si="1">M6+N6+O6+P6+Q6+R6</f>
        <v>90</v>
      </c>
    </row>
    <row r="7" spans="2:19" ht="16.5" thickBot="1" x14ac:dyDescent="0.3">
      <c r="B7" s="35" t="s">
        <v>92</v>
      </c>
      <c r="C7" s="36" t="s">
        <v>93</v>
      </c>
      <c r="D7" s="39" t="s">
        <v>150</v>
      </c>
      <c r="E7" s="37">
        <v>162</v>
      </c>
      <c r="F7" s="39">
        <v>54</v>
      </c>
      <c r="G7" s="39">
        <v>162</v>
      </c>
      <c r="H7" s="11"/>
      <c r="I7" s="10"/>
      <c r="J7" s="11"/>
      <c r="K7" s="37">
        <v>162</v>
      </c>
      <c r="L7" s="41"/>
      <c r="M7" s="10">
        <v>68</v>
      </c>
      <c r="N7" s="10">
        <v>94</v>
      </c>
      <c r="O7" s="10"/>
      <c r="P7" s="77"/>
      <c r="Q7" s="193"/>
      <c r="R7" s="204"/>
      <c r="S7" s="5">
        <f t="shared" si="1"/>
        <v>162</v>
      </c>
    </row>
    <row r="8" spans="2:19" ht="16.5" thickBot="1" x14ac:dyDescent="0.3">
      <c r="B8" s="35" t="s">
        <v>94</v>
      </c>
      <c r="C8" s="36" t="s">
        <v>95</v>
      </c>
      <c r="D8" s="39" t="s">
        <v>150</v>
      </c>
      <c r="E8" s="37">
        <v>136</v>
      </c>
      <c r="F8" s="39">
        <v>44</v>
      </c>
      <c r="G8" s="39">
        <v>136</v>
      </c>
      <c r="H8" s="11"/>
      <c r="I8" s="10"/>
      <c r="J8" s="11"/>
      <c r="K8" s="37">
        <v>136</v>
      </c>
      <c r="L8" s="41"/>
      <c r="M8" s="10">
        <v>68</v>
      </c>
      <c r="N8" s="10">
        <v>68</v>
      </c>
      <c r="O8" s="10"/>
      <c r="P8" s="161"/>
      <c r="Q8" s="202"/>
      <c r="R8" s="198"/>
      <c r="S8" s="5">
        <f t="shared" si="1"/>
        <v>136</v>
      </c>
    </row>
    <row r="9" spans="2:19" ht="16.5" thickBot="1" x14ac:dyDescent="0.3">
      <c r="B9" s="35" t="s">
        <v>96</v>
      </c>
      <c r="C9" s="36" t="s">
        <v>97</v>
      </c>
      <c r="D9" s="39" t="s">
        <v>150</v>
      </c>
      <c r="E9" s="37">
        <v>72</v>
      </c>
      <c r="F9" s="39">
        <v>34</v>
      </c>
      <c r="G9" s="39">
        <v>72</v>
      </c>
      <c r="H9" s="11"/>
      <c r="I9" s="10"/>
      <c r="J9" s="11"/>
      <c r="K9" s="37">
        <v>72</v>
      </c>
      <c r="L9" s="41"/>
      <c r="M9" s="10">
        <v>34</v>
      </c>
      <c r="N9" s="10">
        <v>38</v>
      </c>
      <c r="O9" s="10"/>
      <c r="P9" s="158"/>
      <c r="Q9" s="198"/>
      <c r="R9" s="193"/>
      <c r="S9" s="5">
        <f t="shared" si="1"/>
        <v>72</v>
      </c>
    </row>
    <row r="10" spans="2:19" ht="16.5" thickBot="1" x14ac:dyDescent="0.3">
      <c r="B10" s="35" t="s">
        <v>98</v>
      </c>
      <c r="C10" s="36" t="s">
        <v>99</v>
      </c>
      <c r="D10" s="39" t="s">
        <v>150</v>
      </c>
      <c r="E10" s="37">
        <v>72</v>
      </c>
      <c r="F10" s="39">
        <v>28</v>
      </c>
      <c r="G10" s="39">
        <v>72</v>
      </c>
      <c r="H10" s="11"/>
      <c r="I10" s="10"/>
      <c r="J10" s="11"/>
      <c r="K10" s="37">
        <v>72</v>
      </c>
      <c r="L10" s="41"/>
      <c r="M10" s="10">
        <v>34</v>
      </c>
      <c r="N10" s="10">
        <v>38</v>
      </c>
      <c r="O10" s="10"/>
      <c r="P10" s="158"/>
      <c r="Q10" s="199"/>
      <c r="R10" s="194"/>
      <c r="S10" s="5">
        <f t="shared" si="1"/>
        <v>72</v>
      </c>
    </row>
    <row r="11" spans="2:19" ht="16.5" thickBot="1" x14ac:dyDescent="0.3">
      <c r="B11" s="35" t="s">
        <v>100</v>
      </c>
      <c r="C11" s="36" t="s">
        <v>101</v>
      </c>
      <c r="D11" s="39" t="s">
        <v>150</v>
      </c>
      <c r="E11" s="37">
        <v>72</v>
      </c>
      <c r="F11" s="39">
        <v>64</v>
      </c>
      <c r="G11" s="39">
        <v>72</v>
      </c>
      <c r="H11" s="11"/>
      <c r="I11" s="10"/>
      <c r="J11" s="11"/>
      <c r="K11" s="37">
        <v>72</v>
      </c>
      <c r="L11" s="41"/>
      <c r="M11" s="10">
        <v>34</v>
      </c>
      <c r="N11" s="10">
        <v>38</v>
      </c>
      <c r="O11" s="10"/>
      <c r="P11" s="158"/>
      <c r="Q11" s="198"/>
      <c r="R11" s="193"/>
      <c r="S11" s="5">
        <f t="shared" si="1"/>
        <v>72</v>
      </c>
    </row>
    <row r="12" spans="2:19" ht="16.5" thickBot="1" x14ac:dyDescent="0.3">
      <c r="B12" s="35" t="s">
        <v>102</v>
      </c>
      <c r="C12" s="36" t="s">
        <v>43</v>
      </c>
      <c r="D12" s="39" t="s">
        <v>151</v>
      </c>
      <c r="E12" s="37">
        <v>72</v>
      </c>
      <c r="F12" s="39">
        <v>58</v>
      </c>
      <c r="G12" s="39">
        <v>72</v>
      </c>
      <c r="H12" s="11"/>
      <c r="I12" s="10"/>
      <c r="J12" s="11"/>
      <c r="K12" s="37">
        <v>72</v>
      </c>
      <c r="L12" s="41"/>
      <c r="M12" s="10">
        <v>34</v>
      </c>
      <c r="N12" s="10">
        <v>38</v>
      </c>
      <c r="O12" s="10"/>
      <c r="P12" s="158"/>
      <c r="Q12" s="198"/>
      <c r="R12" s="193"/>
      <c r="S12" s="5">
        <f t="shared" si="1"/>
        <v>72</v>
      </c>
    </row>
    <row r="13" spans="2:19" ht="16.5" thickBot="1" x14ac:dyDescent="0.3">
      <c r="B13" s="35" t="s">
        <v>103</v>
      </c>
      <c r="C13" s="36" t="s">
        <v>116</v>
      </c>
      <c r="D13" s="39" t="s">
        <v>150</v>
      </c>
      <c r="E13" s="37">
        <v>68</v>
      </c>
      <c r="F13" s="39">
        <v>46</v>
      </c>
      <c r="G13" s="39">
        <v>68</v>
      </c>
      <c r="H13" s="11"/>
      <c r="I13" s="10"/>
      <c r="J13" s="11"/>
      <c r="K13" s="37">
        <v>68</v>
      </c>
      <c r="L13" s="41"/>
      <c r="M13" s="10">
        <v>34</v>
      </c>
      <c r="N13" s="10">
        <v>34</v>
      </c>
      <c r="O13" s="10"/>
      <c r="P13" s="158"/>
      <c r="Q13" s="198"/>
      <c r="R13" s="193"/>
      <c r="S13" s="5">
        <f t="shared" si="1"/>
        <v>68</v>
      </c>
    </row>
    <row r="14" spans="2:19" ht="16.5" thickBot="1" x14ac:dyDescent="0.3">
      <c r="B14" s="35" t="s">
        <v>104</v>
      </c>
      <c r="C14" s="36" t="s">
        <v>105</v>
      </c>
      <c r="D14" s="39" t="s">
        <v>150</v>
      </c>
      <c r="E14" s="37">
        <v>72</v>
      </c>
      <c r="F14" s="39">
        <v>32</v>
      </c>
      <c r="G14" s="39">
        <v>72</v>
      </c>
      <c r="H14" s="11"/>
      <c r="I14" s="10"/>
      <c r="J14" s="11"/>
      <c r="K14" s="37">
        <v>72</v>
      </c>
      <c r="L14" s="41"/>
      <c r="M14" s="10">
        <v>34</v>
      </c>
      <c r="N14" s="10">
        <v>38</v>
      </c>
      <c r="O14" s="10"/>
      <c r="P14" s="158"/>
      <c r="Q14" s="198"/>
      <c r="R14" s="193"/>
      <c r="S14" s="5">
        <f t="shared" si="1"/>
        <v>72</v>
      </c>
    </row>
    <row r="15" spans="2:19" ht="16.5" thickBot="1" x14ac:dyDescent="0.3">
      <c r="B15" s="35" t="s">
        <v>106</v>
      </c>
      <c r="C15" s="36" t="s">
        <v>107</v>
      </c>
      <c r="D15" s="39" t="s">
        <v>150</v>
      </c>
      <c r="E15" s="37">
        <v>72</v>
      </c>
      <c r="F15" s="39">
        <v>32</v>
      </c>
      <c r="G15" s="39">
        <v>72</v>
      </c>
      <c r="H15" s="11"/>
      <c r="I15" s="10"/>
      <c r="J15" s="11"/>
      <c r="K15" s="37">
        <v>72</v>
      </c>
      <c r="L15" s="41"/>
      <c r="M15" s="10">
        <v>34</v>
      </c>
      <c r="N15" s="10">
        <v>38</v>
      </c>
      <c r="O15" s="10"/>
      <c r="P15" s="158"/>
      <c r="Q15" s="199"/>
      <c r="R15" s="194"/>
      <c r="S15" s="5">
        <f t="shared" si="1"/>
        <v>72</v>
      </c>
    </row>
    <row r="16" spans="2:19" ht="16.5" thickBot="1" x14ac:dyDescent="0.3">
      <c r="B16" s="35" t="s">
        <v>108</v>
      </c>
      <c r="C16" s="36" t="s">
        <v>109</v>
      </c>
      <c r="D16" s="39" t="s">
        <v>149</v>
      </c>
      <c r="E16" s="37">
        <v>268</v>
      </c>
      <c r="F16" s="39">
        <v>86</v>
      </c>
      <c r="G16" s="39">
        <v>256</v>
      </c>
      <c r="H16" s="11"/>
      <c r="I16" s="10"/>
      <c r="J16" s="11">
        <v>12</v>
      </c>
      <c r="K16" s="37">
        <v>268</v>
      </c>
      <c r="L16" s="41"/>
      <c r="M16" s="10">
        <v>69</v>
      </c>
      <c r="N16" s="10">
        <v>199</v>
      </c>
      <c r="O16" s="10"/>
      <c r="P16" s="77"/>
      <c r="Q16" s="193"/>
      <c r="R16" s="200"/>
      <c r="S16" s="5">
        <f t="shared" si="1"/>
        <v>268</v>
      </c>
    </row>
    <row r="17" spans="2:19" ht="16.5" thickBot="1" x14ac:dyDescent="0.3">
      <c r="B17" s="35" t="s">
        <v>110</v>
      </c>
      <c r="C17" s="36" t="s">
        <v>111</v>
      </c>
      <c r="D17" s="39" t="s">
        <v>149</v>
      </c>
      <c r="E17" s="37">
        <v>144</v>
      </c>
      <c r="F17" s="39">
        <v>96</v>
      </c>
      <c r="G17" s="39">
        <v>132</v>
      </c>
      <c r="H17" s="11"/>
      <c r="I17" s="10"/>
      <c r="J17" s="11">
        <v>12</v>
      </c>
      <c r="K17" s="37">
        <v>144</v>
      </c>
      <c r="L17" s="41"/>
      <c r="M17" s="10">
        <v>51</v>
      </c>
      <c r="N17" s="10">
        <v>93</v>
      </c>
      <c r="O17" s="10"/>
      <c r="P17" s="161"/>
      <c r="Q17" s="193"/>
      <c r="R17" s="200"/>
      <c r="S17" s="5">
        <f t="shared" si="1"/>
        <v>144</v>
      </c>
    </row>
    <row r="18" spans="2:19" ht="16.5" thickBot="1" x14ac:dyDescent="0.3">
      <c r="B18" s="35" t="s">
        <v>112</v>
      </c>
      <c r="C18" s="36" t="s">
        <v>113</v>
      </c>
      <c r="D18" s="39" t="s">
        <v>150</v>
      </c>
      <c r="E18" s="37">
        <v>144</v>
      </c>
      <c r="F18" s="39">
        <v>26</v>
      </c>
      <c r="G18" s="39">
        <v>144</v>
      </c>
      <c r="H18" s="11"/>
      <c r="I18" s="10"/>
      <c r="J18" s="11"/>
      <c r="K18" s="37">
        <v>144</v>
      </c>
      <c r="L18" s="41"/>
      <c r="M18" s="10">
        <v>68</v>
      </c>
      <c r="N18" s="10">
        <v>76</v>
      </c>
      <c r="O18" s="10"/>
      <c r="P18" s="161"/>
      <c r="Q18" s="193"/>
      <c r="R18" s="200"/>
      <c r="S18" s="5">
        <f t="shared" si="1"/>
        <v>144</v>
      </c>
    </row>
    <row r="19" spans="2:19" ht="16.5" thickBot="1" x14ac:dyDescent="0.3">
      <c r="B19" s="35" t="s">
        <v>114</v>
      </c>
      <c r="C19" s="38" t="s">
        <v>115</v>
      </c>
      <c r="D19" s="76"/>
      <c r="E19" s="39">
        <v>32</v>
      </c>
      <c r="F19" s="39"/>
      <c r="G19" s="39">
        <v>32</v>
      </c>
      <c r="H19" s="11"/>
      <c r="I19" s="10"/>
      <c r="J19" s="11"/>
      <c r="K19" s="39">
        <v>32</v>
      </c>
      <c r="L19" s="41"/>
      <c r="M19" s="10">
        <v>16</v>
      </c>
      <c r="N19" s="10">
        <v>16</v>
      </c>
      <c r="O19" s="10"/>
      <c r="P19" s="161"/>
      <c r="Q19" s="194"/>
      <c r="R19" s="195"/>
      <c r="S19" s="5">
        <f t="shared" si="1"/>
        <v>32</v>
      </c>
    </row>
    <row r="20" spans="2:19" ht="32.25" thickBot="1" x14ac:dyDescent="0.3">
      <c r="B20" s="35"/>
      <c r="C20" s="174" t="s">
        <v>183</v>
      </c>
      <c r="D20" s="175"/>
      <c r="E20" s="176">
        <f>E21+E31+E54</f>
        <v>2916</v>
      </c>
      <c r="F20" s="176">
        <f t="shared" ref="F20:R20" si="2">F21+F31+F54</f>
        <v>2126</v>
      </c>
      <c r="G20" s="176">
        <f t="shared" si="2"/>
        <v>918</v>
      </c>
      <c r="H20" s="176">
        <f t="shared" si="2"/>
        <v>1068</v>
      </c>
      <c r="I20" s="176">
        <f t="shared" si="2"/>
        <v>0</v>
      </c>
      <c r="J20" s="176">
        <f t="shared" si="2"/>
        <v>36</v>
      </c>
      <c r="K20" s="176">
        <f t="shared" si="2"/>
        <v>1368</v>
      </c>
      <c r="L20" s="176">
        <f t="shared" si="2"/>
        <v>900</v>
      </c>
      <c r="M20" s="176">
        <f t="shared" si="2"/>
        <v>0</v>
      </c>
      <c r="N20" s="176">
        <f t="shared" si="2"/>
        <v>0</v>
      </c>
      <c r="O20" s="176">
        <f t="shared" si="2"/>
        <v>612</v>
      </c>
      <c r="P20" s="176">
        <f t="shared" si="2"/>
        <v>858</v>
      </c>
      <c r="Q20" s="176">
        <f t="shared" si="2"/>
        <v>612</v>
      </c>
      <c r="R20" s="176">
        <f t="shared" si="2"/>
        <v>834</v>
      </c>
      <c r="S20" s="5">
        <f t="shared" si="1"/>
        <v>2916</v>
      </c>
    </row>
    <row r="21" spans="2:19" ht="16.5" thickBot="1" x14ac:dyDescent="0.3">
      <c r="B21" s="13" t="s">
        <v>34</v>
      </c>
      <c r="C21" s="14" t="s">
        <v>35</v>
      </c>
      <c r="D21" s="15"/>
      <c r="E21" s="15">
        <f>E22+E23+E24+E25+E26+E27</f>
        <v>264</v>
      </c>
      <c r="F21" s="15">
        <f t="shared" ref="F21:R21" si="3">F22+F23+F24+F25+F26+F27</f>
        <v>164</v>
      </c>
      <c r="G21" s="15">
        <f t="shared" si="3"/>
        <v>228</v>
      </c>
      <c r="H21" s="15">
        <f t="shared" si="3"/>
        <v>0</v>
      </c>
      <c r="I21" s="15">
        <f t="shared" si="3"/>
        <v>0</v>
      </c>
      <c r="J21" s="15">
        <f t="shared" si="3"/>
        <v>0</v>
      </c>
      <c r="K21" s="15">
        <f t="shared" si="3"/>
        <v>264</v>
      </c>
      <c r="L21" s="15">
        <f t="shared" si="3"/>
        <v>0</v>
      </c>
      <c r="M21" s="15">
        <f t="shared" si="3"/>
        <v>0</v>
      </c>
      <c r="N21" s="15">
        <f t="shared" si="3"/>
        <v>0</v>
      </c>
      <c r="O21" s="15">
        <f t="shared" si="3"/>
        <v>190</v>
      </c>
      <c r="P21" s="15">
        <f t="shared" si="3"/>
        <v>74</v>
      </c>
      <c r="Q21" s="15">
        <f t="shared" si="3"/>
        <v>0</v>
      </c>
      <c r="R21" s="15">
        <f t="shared" si="3"/>
        <v>0</v>
      </c>
      <c r="S21" s="5">
        <f t="shared" si="1"/>
        <v>264</v>
      </c>
    </row>
    <row r="22" spans="2:19" ht="16.5" thickBot="1" x14ac:dyDescent="0.3">
      <c r="B22" s="17" t="s">
        <v>36</v>
      </c>
      <c r="C22" s="18" t="s">
        <v>37</v>
      </c>
      <c r="D22" s="39" t="s">
        <v>150</v>
      </c>
      <c r="E22" s="46">
        <v>36</v>
      </c>
      <c r="F22" s="48">
        <v>12</v>
      </c>
      <c r="G22" s="10">
        <v>36</v>
      </c>
      <c r="H22" s="48"/>
      <c r="I22" s="10"/>
      <c r="J22" s="11"/>
      <c r="K22" s="40">
        <v>36</v>
      </c>
      <c r="L22" s="186"/>
      <c r="M22" s="69"/>
      <c r="N22" s="69"/>
      <c r="O22" s="69">
        <v>36</v>
      </c>
      <c r="P22" s="160"/>
      <c r="Q22" s="198"/>
      <c r="R22" s="193"/>
      <c r="S22" s="5">
        <f t="shared" si="1"/>
        <v>36</v>
      </c>
    </row>
    <row r="23" spans="2:19" ht="33.75" customHeight="1" thickBot="1" x14ac:dyDescent="0.3">
      <c r="B23" s="20" t="s">
        <v>38</v>
      </c>
      <c r="C23" s="21" t="s">
        <v>84</v>
      </c>
      <c r="D23" s="39" t="s">
        <v>150</v>
      </c>
      <c r="E23" s="10">
        <v>48</v>
      </c>
      <c r="F23" s="11">
        <v>46</v>
      </c>
      <c r="G23" s="10">
        <v>48</v>
      </c>
      <c r="H23" s="11"/>
      <c r="I23" s="10"/>
      <c r="J23" s="11"/>
      <c r="K23" s="40">
        <v>48</v>
      </c>
      <c r="L23" s="186"/>
      <c r="M23" s="10"/>
      <c r="N23" s="10"/>
      <c r="O23" s="10">
        <v>48</v>
      </c>
      <c r="P23" s="158"/>
      <c r="Q23" s="198"/>
      <c r="R23" s="193"/>
      <c r="S23" s="5">
        <f t="shared" si="1"/>
        <v>48</v>
      </c>
    </row>
    <row r="24" spans="2:19" ht="15" customHeight="1" thickBot="1" x14ac:dyDescent="0.3">
      <c r="B24" s="20" t="s">
        <v>40</v>
      </c>
      <c r="C24" s="21" t="s">
        <v>41</v>
      </c>
      <c r="D24" s="39" t="s">
        <v>150</v>
      </c>
      <c r="E24" s="10">
        <v>36</v>
      </c>
      <c r="F24" s="11">
        <v>12</v>
      </c>
      <c r="G24" s="10">
        <v>36</v>
      </c>
      <c r="H24" s="11"/>
      <c r="I24" s="10"/>
      <c r="J24" s="11"/>
      <c r="K24" s="40">
        <v>36</v>
      </c>
      <c r="L24" s="186"/>
      <c r="M24" s="10"/>
      <c r="N24" s="10"/>
      <c r="O24" s="10">
        <v>36</v>
      </c>
      <c r="P24" s="158"/>
      <c r="Q24" s="198"/>
      <c r="R24" s="193"/>
      <c r="S24" s="5">
        <f t="shared" si="1"/>
        <v>36</v>
      </c>
    </row>
    <row r="25" spans="2:19" ht="15" customHeight="1" thickBot="1" x14ac:dyDescent="0.3">
      <c r="B25" s="20" t="s">
        <v>42</v>
      </c>
      <c r="C25" s="21" t="s">
        <v>43</v>
      </c>
      <c r="D25" s="39" t="s">
        <v>151</v>
      </c>
      <c r="E25" s="185">
        <v>72</v>
      </c>
      <c r="F25" s="11">
        <v>70</v>
      </c>
      <c r="G25" s="10">
        <v>72</v>
      </c>
      <c r="H25" s="11"/>
      <c r="I25" s="10"/>
      <c r="J25" s="11"/>
      <c r="K25" s="40">
        <v>72</v>
      </c>
      <c r="L25" s="186"/>
      <c r="M25" s="10"/>
      <c r="N25" s="10"/>
      <c r="O25" s="10">
        <v>34</v>
      </c>
      <c r="P25" s="158">
        <v>38</v>
      </c>
      <c r="Q25" s="198"/>
      <c r="R25" s="193"/>
      <c r="S25" s="5">
        <f t="shared" si="1"/>
        <v>72</v>
      </c>
    </row>
    <row r="26" spans="2:19" ht="15" customHeight="1" thickBot="1" x14ac:dyDescent="0.3">
      <c r="B26" s="20" t="s">
        <v>44</v>
      </c>
      <c r="C26" s="21" t="s">
        <v>164</v>
      </c>
      <c r="D26" s="39" t="s">
        <v>150</v>
      </c>
      <c r="E26" s="157">
        <v>36</v>
      </c>
      <c r="F26" s="159">
        <v>12</v>
      </c>
      <c r="G26" s="157"/>
      <c r="H26" s="159"/>
      <c r="I26" s="157"/>
      <c r="J26" s="159"/>
      <c r="K26" s="40">
        <v>36</v>
      </c>
      <c r="L26" s="186"/>
      <c r="M26" s="157"/>
      <c r="N26" s="157"/>
      <c r="O26" s="157">
        <v>36</v>
      </c>
      <c r="P26" s="158"/>
      <c r="Q26" s="198"/>
      <c r="R26" s="193"/>
      <c r="S26" s="5">
        <f t="shared" si="1"/>
        <v>36</v>
      </c>
    </row>
    <row r="27" spans="2:19" ht="15" customHeight="1" thickBot="1" x14ac:dyDescent="0.3">
      <c r="B27" s="20" t="s">
        <v>45</v>
      </c>
      <c r="C27" s="21" t="s">
        <v>85</v>
      </c>
      <c r="D27" s="39" t="s">
        <v>150</v>
      </c>
      <c r="E27" s="10">
        <v>36</v>
      </c>
      <c r="F27" s="11">
        <v>12</v>
      </c>
      <c r="G27" s="10">
        <v>36</v>
      </c>
      <c r="H27" s="11"/>
      <c r="I27" s="10"/>
      <c r="J27" s="11"/>
      <c r="K27" s="40">
        <v>36</v>
      </c>
      <c r="L27" s="186"/>
      <c r="M27" s="10"/>
      <c r="N27" s="10"/>
      <c r="O27" s="10"/>
      <c r="P27" s="158">
        <v>36</v>
      </c>
      <c r="Q27" s="199"/>
      <c r="R27" s="194"/>
      <c r="S27" s="5">
        <f t="shared" si="1"/>
        <v>36</v>
      </c>
    </row>
    <row r="28" spans="2:19" ht="16.5" hidden="1" customHeight="1" thickBot="1" x14ac:dyDescent="0.35">
      <c r="B28" s="10"/>
      <c r="C28" s="11"/>
      <c r="D28" s="11"/>
      <c r="E28" s="10"/>
      <c r="F28" s="11"/>
      <c r="G28" s="10"/>
      <c r="H28" s="11"/>
      <c r="I28" s="10"/>
      <c r="J28" s="11"/>
      <c r="K28" s="19"/>
      <c r="L28" s="19"/>
      <c r="M28" s="10"/>
      <c r="N28" s="10"/>
      <c r="O28" s="10"/>
      <c r="P28" s="158"/>
      <c r="Q28" s="190"/>
      <c r="R28" s="195"/>
      <c r="S28" s="5">
        <f t="shared" si="1"/>
        <v>0</v>
      </c>
    </row>
    <row r="29" spans="2:19" ht="16.5" hidden="1" customHeight="1" thickBot="1" x14ac:dyDescent="0.35">
      <c r="B29" s="10"/>
      <c r="C29" s="11"/>
      <c r="D29" s="11"/>
      <c r="E29" s="10"/>
      <c r="F29" s="11"/>
      <c r="G29" s="10"/>
      <c r="H29" s="11"/>
      <c r="I29" s="10"/>
      <c r="J29" s="11"/>
      <c r="K29" s="19"/>
      <c r="L29" s="19"/>
      <c r="M29" s="10"/>
      <c r="N29" s="10"/>
      <c r="O29" s="10"/>
      <c r="P29" s="158"/>
      <c r="Q29" s="189"/>
      <c r="R29" s="196"/>
      <c r="S29" s="5">
        <f t="shared" si="1"/>
        <v>0</v>
      </c>
    </row>
    <row r="30" spans="2:19" ht="16.5" hidden="1" customHeight="1" thickBot="1" x14ac:dyDescent="0.35">
      <c r="B30" s="10"/>
      <c r="C30" s="11"/>
      <c r="D30" s="11"/>
      <c r="E30" s="10"/>
      <c r="F30" s="11"/>
      <c r="G30" s="10"/>
      <c r="H30" s="11"/>
      <c r="I30" s="10"/>
      <c r="J30" s="11"/>
      <c r="K30" s="19"/>
      <c r="L30" s="19"/>
      <c r="M30" s="10"/>
      <c r="N30" s="10"/>
      <c r="O30" s="10"/>
      <c r="P30" s="158"/>
      <c r="Q30" s="207"/>
      <c r="R30" s="196"/>
      <c r="S30" s="5">
        <f t="shared" si="1"/>
        <v>0</v>
      </c>
    </row>
    <row r="31" spans="2:19" ht="16.5" thickBot="1" x14ac:dyDescent="0.3">
      <c r="B31" s="13" t="s">
        <v>6</v>
      </c>
      <c r="C31" s="13" t="s">
        <v>7</v>
      </c>
      <c r="D31" s="15"/>
      <c r="E31" s="15">
        <f>E32+E33+E34+E52+E53</f>
        <v>366</v>
      </c>
      <c r="F31" s="15">
        <f t="shared" ref="F31:Q31" si="4">F32+F33+F34+F52+F53</f>
        <v>180</v>
      </c>
      <c r="G31" s="15">
        <f t="shared" si="4"/>
        <v>304</v>
      </c>
      <c r="H31" s="15">
        <f t="shared" si="4"/>
        <v>0</v>
      </c>
      <c r="I31" s="15">
        <f t="shared" si="4"/>
        <v>0</v>
      </c>
      <c r="J31" s="15">
        <f t="shared" si="4"/>
        <v>0</v>
      </c>
      <c r="K31" s="15">
        <f t="shared" si="4"/>
        <v>314</v>
      </c>
      <c r="L31" s="15">
        <f t="shared" si="4"/>
        <v>52</v>
      </c>
      <c r="M31" s="15">
        <f t="shared" si="4"/>
        <v>0</v>
      </c>
      <c r="N31" s="15">
        <f t="shared" si="4"/>
        <v>0</v>
      </c>
      <c r="O31" s="15">
        <f t="shared" si="4"/>
        <v>158</v>
      </c>
      <c r="P31" s="15">
        <f t="shared" si="4"/>
        <v>208</v>
      </c>
      <c r="Q31" s="15">
        <f t="shared" si="4"/>
        <v>0</v>
      </c>
      <c r="R31" s="15">
        <f>R32+R33+R34+R52+R53</f>
        <v>0</v>
      </c>
      <c r="S31" s="5">
        <f t="shared" si="1"/>
        <v>366</v>
      </c>
    </row>
    <row r="32" spans="2:19" ht="16.5" thickBot="1" x14ac:dyDescent="0.3">
      <c r="B32" s="17" t="s">
        <v>8</v>
      </c>
      <c r="C32" s="18" t="s">
        <v>165</v>
      </c>
      <c r="D32" s="39" t="s">
        <v>150</v>
      </c>
      <c r="E32" s="48">
        <v>56</v>
      </c>
      <c r="F32" s="48">
        <v>30</v>
      </c>
      <c r="G32" s="46">
        <v>36</v>
      </c>
      <c r="H32" s="46"/>
      <c r="I32" s="46"/>
      <c r="J32" s="46"/>
      <c r="K32" s="4">
        <v>34</v>
      </c>
      <c r="L32" s="111">
        <v>22</v>
      </c>
      <c r="M32" s="3"/>
      <c r="N32" s="3"/>
      <c r="O32" s="3">
        <v>36</v>
      </c>
      <c r="P32" s="170">
        <v>20</v>
      </c>
      <c r="Q32" s="198"/>
      <c r="R32" s="193"/>
      <c r="S32" s="5">
        <f t="shared" si="1"/>
        <v>56</v>
      </c>
    </row>
    <row r="33" spans="2:19" ht="16.5" thickBot="1" x14ac:dyDescent="0.3">
      <c r="B33" s="20" t="s">
        <v>47</v>
      </c>
      <c r="C33" s="21" t="s">
        <v>166</v>
      </c>
      <c r="D33" s="39" t="s">
        <v>150</v>
      </c>
      <c r="E33" s="11">
        <v>56</v>
      </c>
      <c r="F33" s="11">
        <v>34</v>
      </c>
      <c r="G33" s="46">
        <v>56</v>
      </c>
      <c r="H33" s="46"/>
      <c r="I33" s="46"/>
      <c r="J33" s="46"/>
      <c r="K33" s="4">
        <v>56</v>
      </c>
      <c r="L33" s="111"/>
      <c r="M33" s="3"/>
      <c r="N33" s="3"/>
      <c r="O33" s="3">
        <v>20</v>
      </c>
      <c r="P33" s="170">
        <v>36</v>
      </c>
      <c r="Q33" s="198"/>
      <c r="R33" s="193"/>
      <c r="S33" s="5">
        <f t="shared" si="1"/>
        <v>56</v>
      </c>
    </row>
    <row r="34" spans="2:19" ht="34.9" customHeight="1" thickBot="1" x14ac:dyDescent="0.3">
      <c r="B34" s="20" t="s">
        <v>48</v>
      </c>
      <c r="C34" s="21" t="s">
        <v>167</v>
      </c>
      <c r="D34" s="39" t="s">
        <v>150</v>
      </c>
      <c r="E34" s="11">
        <v>86</v>
      </c>
      <c r="F34" s="11">
        <v>34</v>
      </c>
      <c r="G34" s="46">
        <v>56</v>
      </c>
      <c r="H34" s="46"/>
      <c r="I34" s="46"/>
      <c r="J34" s="46"/>
      <c r="K34" s="55">
        <v>56</v>
      </c>
      <c r="L34" s="187">
        <v>30</v>
      </c>
      <c r="M34" s="3"/>
      <c r="N34" s="3"/>
      <c r="O34" s="3">
        <v>51</v>
      </c>
      <c r="P34" s="170">
        <v>35</v>
      </c>
      <c r="Q34" s="198"/>
      <c r="R34" s="193"/>
      <c r="S34" s="5">
        <f t="shared" si="1"/>
        <v>86</v>
      </c>
    </row>
    <row r="35" spans="2:19" ht="16.5" hidden="1" customHeight="1" thickBot="1" x14ac:dyDescent="0.35">
      <c r="B35" s="22" t="s">
        <v>49</v>
      </c>
      <c r="C35" s="22"/>
      <c r="D35" s="69"/>
      <c r="E35" s="46"/>
      <c r="F35" s="46"/>
      <c r="G35" s="46"/>
      <c r="H35" s="46"/>
      <c r="I35" s="46"/>
      <c r="J35" s="46"/>
      <c r="K35" s="4"/>
      <c r="L35" s="111"/>
      <c r="M35" s="3"/>
      <c r="N35" s="3"/>
      <c r="O35" s="3"/>
      <c r="P35" s="170"/>
      <c r="Q35" s="208"/>
      <c r="R35" s="205"/>
      <c r="S35" s="5">
        <f t="shared" si="1"/>
        <v>0</v>
      </c>
    </row>
    <row r="36" spans="2:19" ht="16.5" hidden="1" customHeight="1" thickBot="1" x14ac:dyDescent="0.35">
      <c r="B36" s="22" t="s">
        <v>50</v>
      </c>
      <c r="C36" s="22"/>
      <c r="D36" s="69"/>
      <c r="E36" s="46"/>
      <c r="F36" s="46"/>
      <c r="G36" s="46"/>
      <c r="H36" s="46"/>
      <c r="I36" s="46"/>
      <c r="J36" s="46"/>
      <c r="K36" s="4"/>
      <c r="L36" s="111"/>
      <c r="M36" s="3"/>
      <c r="N36" s="3"/>
      <c r="O36" s="3"/>
      <c r="P36" s="170"/>
      <c r="Q36" s="209"/>
      <c r="R36" s="206"/>
      <c r="S36" s="5">
        <f t="shared" si="1"/>
        <v>0</v>
      </c>
    </row>
    <row r="37" spans="2:19" ht="16.5" hidden="1" customHeight="1" thickBot="1" x14ac:dyDescent="0.35">
      <c r="B37" s="22" t="s">
        <v>51</v>
      </c>
      <c r="C37" s="22"/>
      <c r="D37" s="69"/>
      <c r="E37" s="46"/>
      <c r="F37" s="46"/>
      <c r="G37" s="46"/>
      <c r="H37" s="46"/>
      <c r="I37" s="46"/>
      <c r="J37" s="46"/>
      <c r="K37" s="4"/>
      <c r="L37" s="111"/>
      <c r="M37" s="3"/>
      <c r="N37" s="3"/>
      <c r="O37" s="3"/>
      <c r="P37" s="170"/>
      <c r="Q37" s="209"/>
      <c r="R37" s="206"/>
      <c r="S37" s="5">
        <f t="shared" si="1"/>
        <v>0</v>
      </c>
    </row>
    <row r="38" spans="2:19" ht="16.5" hidden="1" customHeight="1" thickBot="1" x14ac:dyDescent="0.35">
      <c r="B38" s="22" t="s">
        <v>52</v>
      </c>
      <c r="C38" s="22"/>
      <c r="D38" s="69"/>
      <c r="E38" s="46"/>
      <c r="F38" s="46"/>
      <c r="G38" s="46"/>
      <c r="H38" s="46"/>
      <c r="I38" s="46"/>
      <c r="J38" s="46"/>
      <c r="K38" s="4"/>
      <c r="L38" s="111"/>
      <c r="M38" s="3"/>
      <c r="N38" s="3"/>
      <c r="O38" s="3"/>
      <c r="P38" s="170"/>
      <c r="Q38" s="209"/>
      <c r="R38" s="206"/>
      <c r="S38" s="5">
        <f t="shared" si="1"/>
        <v>0</v>
      </c>
    </row>
    <row r="39" spans="2:19" ht="16.5" hidden="1" customHeight="1" thickBot="1" x14ac:dyDescent="0.35">
      <c r="B39" s="22" t="s">
        <v>53</v>
      </c>
      <c r="C39" s="22"/>
      <c r="D39" s="69"/>
      <c r="E39" s="46"/>
      <c r="F39" s="46"/>
      <c r="G39" s="46"/>
      <c r="H39" s="46"/>
      <c r="I39" s="46"/>
      <c r="J39" s="46"/>
      <c r="K39" s="4"/>
      <c r="L39" s="111"/>
      <c r="M39" s="3"/>
      <c r="N39" s="3"/>
      <c r="O39" s="3"/>
      <c r="P39" s="170"/>
      <c r="Q39" s="209"/>
      <c r="R39" s="206"/>
      <c r="S39" s="5">
        <f t="shared" si="1"/>
        <v>0</v>
      </c>
    </row>
    <row r="40" spans="2:19" ht="16.5" hidden="1" customHeight="1" thickBot="1" x14ac:dyDescent="0.35">
      <c r="B40" s="22" t="s">
        <v>54</v>
      </c>
      <c r="C40" s="22"/>
      <c r="D40" s="69"/>
      <c r="E40" s="46"/>
      <c r="F40" s="46"/>
      <c r="G40" s="46"/>
      <c r="H40" s="46"/>
      <c r="I40" s="46"/>
      <c r="J40" s="46"/>
      <c r="K40" s="4"/>
      <c r="L40" s="111"/>
      <c r="M40" s="3"/>
      <c r="N40" s="3"/>
      <c r="O40" s="3"/>
      <c r="P40" s="170"/>
      <c r="Q40" s="209"/>
      <c r="R40" s="206"/>
      <c r="S40" s="5">
        <f t="shared" si="1"/>
        <v>0</v>
      </c>
    </row>
    <row r="41" spans="2:19" ht="16.5" hidden="1" customHeight="1" thickBot="1" x14ac:dyDescent="0.35">
      <c r="B41" s="22" t="s">
        <v>55</v>
      </c>
      <c r="C41" s="22"/>
      <c r="D41" s="69"/>
      <c r="E41" s="46"/>
      <c r="F41" s="46"/>
      <c r="G41" s="46"/>
      <c r="H41" s="46"/>
      <c r="I41" s="46"/>
      <c r="J41" s="46"/>
      <c r="K41" s="4"/>
      <c r="L41" s="111"/>
      <c r="M41" s="3"/>
      <c r="N41" s="3"/>
      <c r="O41" s="3"/>
      <c r="P41" s="170"/>
      <c r="Q41" s="209"/>
      <c r="R41" s="206"/>
      <c r="S41" s="5">
        <f t="shared" si="1"/>
        <v>0</v>
      </c>
    </row>
    <row r="42" spans="2:19" ht="16.5" hidden="1" customHeight="1" thickBot="1" x14ac:dyDescent="0.35">
      <c r="B42" s="22" t="s">
        <v>56</v>
      </c>
      <c r="C42" s="22"/>
      <c r="D42" s="69"/>
      <c r="E42" s="46"/>
      <c r="F42" s="46"/>
      <c r="G42" s="46"/>
      <c r="H42" s="46"/>
      <c r="I42" s="46"/>
      <c r="J42" s="46"/>
      <c r="K42" s="4"/>
      <c r="L42" s="111"/>
      <c r="M42" s="3"/>
      <c r="N42" s="3"/>
      <c r="O42" s="3"/>
      <c r="P42" s="170"/>
      <c r="Q42" s="209"/>
      <c r="R42" s="206"/>
      <c r="S42" s="5">
        <f t="shared" si="1"/>
        <v>0</v>
      </c>
    </row>
    <row r="43" spans="2:19" ht="16.5" hidden="1" customHeight="1" thickBot="1" x14ac:dyDescent="0.35">
      <c r="B43" s="22" t="s">
        <v>57</v>
      </c>
      <c r="C43" s="22"/>
      <c r="D43" s="69"/>
      <c r="E43" s="46"/>
      <c r="F43" s="46"/>
      <c r="G43" s="46"/>
      <c r="H43" s="46"/>
      <c r="I43" s="46"/>
      <c r="J43" s="46"/>
      <c r="K43" s="4"/>
      <c r="L43" s="111"/>
      <c r="M43" s="3"/>
      <c r="N43" s="3"/>
      <c r="O43" s="3"/>
      <c r="P43" s="170"/>
      <c r="Q43" s="209"/>
      <c r="R43" s="206"/>
      <c r="S43" s="5">
        <f t="shared" si="1"/>
        <v>0</v>
      </c>
    </row>
    <row r="44" spans="2:19" ht="16.5" hidden="1" customHeight="1" thickBot="1" x14ac:dyDescent="0.35">
      <c r="B44" s="22" t="s">
        <v>58</v>
      </c>
      <c r="C44" s="22"/>
      <c r="D44" s="69"/>
      <c r="E44" s="46"/>
      <c r="F44" s="46"/>
      <c r="G44" s="46"/>
      <c r="H44" s="46"/>
      <c r="I44" s="46"/>
      <c r="J44" s="46"/>
      <c r="K44" s="4"/>
      <c r="L44" s="111"/>
      <c r="M44" s="3"/>
      <c r="N44" s="3"/>
      <c r="O44" s="3"/>
      <c r="P44" s="170"/>
      <c r="Q44" s="209"/>
      <c r="R44" s="206"/>
      <c r="S44" s="5">
        <f t="shared" si="1"/>
        <v>0</v>
      </c>
    </row>
    <row r="45" spans="2:19" ht="16.5" hidden="1" customHeight="1" thickBot="1" x14ac:dyDescent="0.35">
      <c r="B45" s="22" t="s">
        <v>59</v>
      </c>
      <c r="C45" s="22"/>
      <c r="D45" s="69"/>
      <c r="E45" s="46"/>
      <c r="F45" s="46"/>
      <c r="G45" s="46"/>
      <c r="H45" s="46"/>
      <c r="I45" s="46"/>
      <c r="J45" s="46"/>
      <c r="K45" s="4"/>
      <c r="L45" s="111"/>
      <c r="M45" s="3"/>
      <c r="N45" s="3"/>
      <c r="O45" s="3"/>
      <c r="P45" s="170"/>
      <c r="Q45" s="209"/>
      <c r="R45" s="206"/>
      <c r="S45" s="5">
        <f t="shared" si="1"/>
        <v>0</v>
      </c>
    </row>
    <row r="46" spans="2:19" ht="16.5" hidden="1" customHeight="1" thickBot="1" x14ac:dyDescent="0.35">
      <c r="B46" s="22" t="s">
        <v>60</v>
      </c>
      <c r="C46" s="22"/>
      <c r="D46" s="69"/>
      <c r="E46" s="46"/>
      <c r="F46" s="46"/>
      <c r="G46" s="46"/>
      <c r="H46" s="46"/>
      <c r="I46" s="46"/>
      <c r="J46" s="46"/>
      <c r="K46" s="4"/>
      <c r="L46" s="111"/>
      <c r="M46" s="3"/>
      <c r="N46" s="3"/>
      <c r="O46" s="3"/>
      <c r="P46" s="170"/>
      <c r="Q46" s="209"/>
      <c r="R46" s="206"/>
      <c r="S46" s="5">
        <f t="shared" si="1"/>
        <v>0</v>
      </c>
    </row>
    <row r="47" spans="2:19" ht="16.5" hidden="1" customHeight="1" thickBot="1" x14ac:dyDescent="0.35">
      <c r="B47" s="22" t="s">
        <v>61</v>
      </c>
      <c r="C47" s="22"/>
      <c r="D47" s="69"/>
      <c r="E47" s="46"/>
      <c r="F47" s="46"/>
      <c r="G47" s="46"/>
      <c r="H47" s="46"/>
      <c r="I47" s="46"/>
      <c r="J47" s="46"/>
      <c r="K47" s="4"/>
      <c r="L47" s="111"/>
      <c r="M47" s="3"/>
      <c r="N47" s="3"/>
      <c r="O47" s="3"/>
      <c r="P47" s="170"/>
      <c r="Q47" s="209"/>
      <c r="R47" s="206"/>
      <c r="S47" s="5">
        <f t="shared" si="1"/>
        <v>0</v>
      </c>
    </row>
    <row r="48" spans="2:19" ht="16.5" hidden="1" customHeight="1" thickBot="1" x14ac:dyDescent="0.35">
      <c r="B48" s="22" t="s">
        <v>62</v>
      </c>
      <c r="C48" s="22"/>
      <c r="D48" s="69"/>
      <c r="E48" s="46"/>
      <c r="F48" s="46"/>
      <c r="G48" s="46"/>
      <c r="H48" s="46"/>
      <c r="I48" s="46"/>
      <c r="J48" s="46"/>
      <c r="K48" s="4"/>
      <c r="L48" s="111"/>
      <c r="M48" s="3"/>
      <c r="N48" s="3"/>
      <c r="O48" s="3"/>
      <c r="P48" s="170"/>
      <c r="Q48" s="209"/>
      <c r="R48" s="206"/>
      <c r="S48" s="5">
        <f t="shared" si="1"/>
        <v>0</v>
      </c>
    </row>
    <row r="49" spans="2:19" ht="16.5" hidden="1" customHeight="1" thickBot="1" x14ac:dyDescent="0.35">
      <c r="B49" s="22" t="s">
        <v>63</v>
      </c>
      <c r="C49" s="22"/>
      <c r="D49" s="69"/>
      <c r="E49" s="46"/>
      <c r="F49" s="46"/>
      <c r="G49" s="46"/>
      <c r="H49" s="46"/>
      <c r="I49" s="46"/>
      <c r="J49" s="46"/>
      <c r="K49" s="4"/>
      <c r="L49" s="111"/>
      <c r="M49" s="3"/>
      <c r="N49" s="3"/>
      <c r="O49" s="3"/>
      <c r="P49" s="170"/>
      <c r="Q49" s="209"/>
      <c r="R49" s="206"/>
      <c r="S49" s="5">
        <f t="shared" si="1"/>
        <v>0</v>
      </c>
    </row>
    <row r="50" spans="2:19" ht="16.5" hidden="1" customHeight="1" thickBot="1" x14ac:dyDescent="0.35">
      <c r="B50" s="22" t="s">
        <v>64</v>
      </c>
      <c r="C50" s="22"/>
      <c r="D50" s="69"/>
      <c r="E50" s="46"/>
      <c r="F50" s="46"/>
      <c r="G50" s="46"/>
      <c r="H50" s="46"/>
      <c r="I50" s="46"/>
      <c r="J50" s="46"/>
      <c r="K50" s="4"/>
      <c r="L50" s="111"/>
      <c r="M50" s="3"/>
      <c r="N50" s="3"/>
      <c r="O50" s="3"/>
      <c r="P50" s="170"/>
      <c r="Q50" s="209"/>
      <c r="R50" s="206"/>
      <c r="S50" s="5">
        <f t="shared" si="1"/>
        <v>0</v>
      </c>
    </row>
    <row r="51" spans="2:19" ht="16.5" hidden="1" customHeight="1" thickBot="1" x14ac:dyDescent="0.35">
      <c r="B51" s="22" t="s">
        <v>65</v>
      </c>
      <c r="C51" s="23"/>
      <c r="D51" s="73"/>
      <c r="E51" s="46"/>
      <c r="F51" s="46"/>
      <c r="G51" s="46"/>
      <c r="H51" s="46"/>
      <c r="I51" s="46"/>
      <c r="J51" s="46"/>
      <c r="K51" s="4"/>
      <c r="L51" s="111"/>
      <c r="M51" s="3"/>
      <c r="N51" s="3"/>
      <c r="O51" s="3"/>
      <c r="P51" s="170"/>
      <c r="Q51" s="209"/>
      <c r="R51" s="206"/>
      <c r="S51" s="5">
        <f t="shared" si="1"/>
        <v>0</v>
      </c>
    </row>
    <row r="52" spans="2:19" ht="16.5" customHeight="1" thickBot="1" x14ac:dyDescent="0.3">
      <c r="B52" s="20" t="s">
        <v>49</v>
      </c>
      <c r="C52" s="21" t="s">
        <v>168</v>
      </c>
      <c r="D52" s="73"/>
      <c r="E52" s="77">
        <v>90</v>
      </c>
      <c r="F52" s="77">
        <v>22</v>
      </c>
      <c r="G52" s="77">
        <v>78</v>
      </c>
      <c r="H52" s="77"/>
      <c r="I52" s="77"/>
      <c r="J52" s="77"/>
      <c r="K52" s="4">
        <v>90</v>
      </c>
      <c r="L52" s="111"/>
      <c r="M52" s="3"/>
      <c r="N52" s="3"/>
      <c r="O52" s="3">
        <v>51</v>
      </c>
      <c r="P52" s="170">
        <v>39</v>
      </c>
      <c r="Q52" s="197"/>
      <c r="R52" s="192"/>
      <c r="S52" s="5">
        <f t="shared" si="1"/>
        <v>90</v>
      </c>
    </row>
    <row r="53" spans="2:19" ht="29.45" customHeight="1" thickBot="1" x14ac:dyDescent="0.3">
      <c r="B53" s="20" t="s">
        <v>50</v>
      </c>
      <c r="C53" s="22" t="s">
        <v>169</v>
      </c>
      <c r="D53" s="73"/>
      <c r="E53" s="77">
        <v>78</v>
      </c>
      <c r="F53" s="77">
        <v>60</v>
      </c>
      <c r="G53" s="77">
        <v>78</v>
      </c>
      <c r="H53" s="77"/>
      <c r="I53" s="77"/>
      <c r="J53" s="77"/>
      <c r="K53" s="4">
        <v>78</v>
      </c>
      <c r="L53" s="111"/>
      <c r="M53" s="3"/>
      <c r="N53" s="3"/>
      <c r="O53" s="3"/>
      <c r="P53" s="170">
        <v>78</v>
      </c>
      <c r="Q53" s="221"/>
      <c r="R53" s="222"/>
      <c r="S53" s="5">
        <f t="shared" si="1"/>
        <v>78</v>
      </c>
    </row>
    <row r="54" spans="2:19" ht="16.5" thickBot="1" x14ac:dyDescent="0.3">
      <c r="B54" s="13" t="s">
        <v>10</v>
      </c>
      <c r="C54" s="13" t="s">
        <v>11</v>
      </c>
      <c r="D54" s="15"/>
      <c r="E54" s="15">
        <f>E55+E64+E78+E85+E97</f>
        <v>2286</v>
      </c>
      <c r="F54" s="15">
        <f t="shared" ref="F54:R54" si="5">F55+F64+F78+F85+F97</f>
        <v>1782</v>
      </c>
      <c r="G54" s="15">
        <f t="shared" si="5"/>
        <v>386</v>
      </c>
      <c r="H54" s="15">
        <f t="shared" si="5"/>
        <v>1068</v>
      </c>
      <c r="I54" s="15">
        <f t="shared" si="5"/>
        <v>0</v>
      </c>
      <c r="J54" s="15">
        <f t="shared" si="5"/>
        <v>36</v>
      </c>
      <c r="K54" s="15">
        <f t="shared" si="5"/>
        <v>790</v>
      </c>
      <c r="L54" s="15">
        <f t="shared" si="5"/>
        <v>848</v>
      </c>
      <c r="M54" s="15">
        <f t="shared" si="5"/>
        <v>0</v>
      </c>
      <c r="N54" s="15">
        <f t="shared" si="5"/>
        <v>0</v>
      </c>
      <c r="O54" s="15">
        <f t="shared" si="5"/>
        <v>264</v>
      </c>
      <c r="P54" s="15">
        <f t="shared" si="5"/>
        <v>576</v>
      </c>
      <c r="Q54" s="15">
        <f t="shared" si="5"/>
        <v>612</v>
      </c>
      <c r="R54" s="15">
        <f t="shared" si="5"/>
        <v>834</v>
      </c>
      <c r="S54" s="5">
        <f t="shared" si="1"/>
        <v>2286</v>
      </c>
    </row>
    <row r="55" spans="2:19" ht="48" thickBot="1" x14ac:dyDescent="0.3">
      <c r="B55" s="24" t="s">
        <v>12</v>
      </c>
      <c r="C55" s="25" t="s">
        <v>170</v>
      </c>
      <c r="D55" s="74"/>
      <c r="E55" s="45">
        <f>E56+E57+E60+E61+E62+E63</f>
        <v>1010</v>
      </c>
      <c r="F55" s="45">
        <f t="shared" ref="F55:R55" si="6">F56+F57+F60+F61+F62+F63</f>
        <v>748</v>
      </c>
      <c r="G55" s="45">
        <f t="shared" si="6"/>
        <v>386</v>
      </c>
      <c r="H55" s="45">
        <f t="shared" si="6"/>
        <v>564</v>
      </c>
      <c r="I55" s="45">
        <f t="shared" si="6"/>
        <v>0</v>
      </c>
      <c r="J55" s="45">
        <f t="shared" si="6"/>
        <v>16</v>
      </c>
      <c r="K55" s="45">
        <f t="shared" si="6"/>
        <v>562</v>
      </c>
      <c r="L55" s="45">
        <f t="shared" si="6"/>
        <v>432</v>
      </c>
      <c r="M55" s="45">
        <f t="shared" si="6"/>
        <v>0</v>
      </c>
      <c r="N55" s="45">
        <f t="shared" si="6"/>
        <v>0</v>
      </c>
      <c r="O55" s="45">
        <f t="shared" si="6"/>
        <v>227</v>
      </c>
      <c r="P55" s="45">
        <f t="shared" si="6"/>
        <v>319</v>
      </c>
      <c r="Q55" s="45">
        <f t="shared" si="6"/>
        <v>464</v>
      </c>
      <c r="R55" s="45">
        <f t="shared" si="6"/>
        <v>0</v>
      </c>
      <c r="S55" s="5">
        <f t="shared" si="1"/>
        <v>1010</v>
      </c>
    </row>
    <row r="56" spans="2:19" ht="48" thickBot="1" x14ac:dyDescent="0.3">
      <c r="B56" s="20" t="s">
        <v>14</v>
      </c>
      <c r="C56" s="21" t="s">
        <v>171</v>
      </c>
      <c r="D56" s="162" t="s">
        <v>150</v>
      </c>
      <c r="E56" s="46">
        <v>72</v>
      </c>
      <c r="F56" s="48">
        <v>26</v>
      </c>
      <c r="G56" s="46">
        <v>58</v>
      </c>
      <c r="H56" s="46"/>
      <c r="I56" s="46"/>
      <c r="J56" s="46"/>
      <c r="K56" s="55">
        <v>58</v>
      </c>
      <c r="L56" s="187">
        <v>14</v>
      </c>
      <c r="M56" s="3"/>
      <c r="N56" s="3"/>
      <c r="O56" s="3">
        <v>72</v>
      </c>
      <c r="P56" s="170"/>
      <c r="Q56" s="198"/>
      <c r="R56" s="198"/>
      <c r="S56" s="5">
        <f t="shared" si="1"/>
        <v>72</v>
      </c>
    </row>
    <row r="57" spans="2:19" ht="16.5" thickBot="1" x14ac:dyDescent="0.3">
      <c r="B57" s="20" t="s">
        <v>16</v>
      </c>
      <c r="C57" s="21" t="s">
        <v>172</v>
      </c>
      <c r="D57" s="162" t="s">
        <v>149</v>
      </c>
      <c r="E57" s="10">
        <v>108</v>
      </c>
      <c r="F57" s="11">
        <v>26</v>
      </c>
      <c r="G57" s="46">
        <v>72</v>
      </c>
      <c r="H57" s="46"/>
      <c r="I57" s="46"/>
      <c r="J57" s="46">
        <v>6</v>
      </c>
      <c r="K57" s="4">
        <v>72</v>
      </c>
      <c r="L57" s="111">
        <v>30</v>
      </c>
      <c r="M57" s="3"/>
      <c r="N57" s="3"/>
      <c r="O57" s="3">
        <v>27</v>
      </c>
      <c r="P57" s="170">
        <v>41</v>
      </c>
      <c r="Q57" s="227">
        <v>40</v>
      </c>
      <c r="R57" s="198"/>
      <c r="S57" s="5">
        <f t="shared" si="1"/>
        <v>108</v>
      </c>
    </row>
    <row r="58" spans="2:19" ht="16.5" hidden="1" customHeight="1" thickBot="1" x14ac:dyDescent="0.35">
      <c r="B58" s="22" t="s">
        <v>24</v>
      </c>
      <c r="C58" s="22" t="s">
        <v>15</v>
      </c>
      <c r="D58" s="69"/>
      <c r="E58" s="46"/>
      <c r="F58" s="46"/>
      <c r="G58" s="46"/>
      <c r="H58" s="46"/>
      <c r="I58" s="46"/>
      <c r="J58" s="46"/>
      <c r="K58" s="4"/>
      <c r="L58" s="111"/>
      <c r="M58" s="3"/>
      <c r="N58" s="3"/>
      <c r="O58" s="3"/>
      <c r="P58" s="170"/>
      <c r="Q58" s="190"/>
      <c r="R58" s="208"/>
      <c r="S58" s="5">
        <f t="shared" si="1"/>
        <v>0</v>
      </c>
    </row>
    <row r="59" spans="2:19" ht="16.5" hidden="1" customHeight="1" thickBot="1" x14ac:dyDescent="0.35">
      <c r="B59" s="22" t="s">
        <v>24</v>
      </c>
      <c r="C59" s="22" t="s">
        <v>15</v>
      </c>
      <c r="D59" s="69"/>
      <c r="E59" s="46"/>
      <c r="F59" s="46"/>
      <c r="G59" s="46"/>
      <c r="H59" s="46"/>
      <c r="I59" s="46"/>
      <c r="J59" s="46"/>
      <c r="K59" s="4"/>
      <c r="L59" s="111"/>
      <c r="M59" s="3"/>
      <c r="N59" s="3"/>
      <c r="O59" s="3"/>
      <c r="P59" s="170"/>
      <c r="Q59" s="189"/>
      <c r="R59" s="209"/>
      <c r="S59" s="5">
        <f t="shared" si="1"/>
        <v>0</v>
      </c>
    </row>
    <row r="60" spans="2:19" ht="28.9" customHeight="1" thickBot="1" x14ac:dyDescent="0.3">
      <c r="B60" s="20" t="s">
        <v>173</v>
      </c>
      <c r="C60" s="22" t="s">
        <v>174</v>
      </c>
      <c r="D60" s="11" t="s">
        <v>149</v>
      </c>
      <c r="E60" s="77">
        <v>262</v>
      </c>
      <c r="F60" s="163">
        <v>132</v>
      </c>
      <c r="G60" s="77">
        <v>256</v>
      </c>
      <c r="H60" s="77"/>
      <c r="I60" s="77"/>
      <c r="J60" s="77">
        <v>6</v>
      </c>
      <c r="K60" s="55">
        <v>72</v>
      </c>
      <c r="L60" s="111">
        <v>184</v>
      </c>
      <c r="M60" s="3"/>
      <c r="N60" s="3"/>
      <c r="O60" s="3">
        <v>68</v>
      </c>
      <c r="P60" s="3">
        <v>158</v>
      </c>
      <c r="Q60" s="223">
        <v>36</v>
      </c>
      <c r="R60" s="197"/>
      <c r="S60" s="5">
        <f t="shared" si="1"/>
        <v>262</v>
      </c>
    </row>
    <row r="61" spans="2:19" ht="48" thickBot="1" x14ac:dyDescent="0.3">
      <c r="B61" s="31" t="s">
        <v>17</v>
      </c>
      <c r="C61" s="22" t="s">
        <v>175</v>
      </c>
      <c r="D61" s="39" t="s">
        <v>150</v>
      </c>
      <c r="E61" s="46">
        <v>240</v>
      </c>
      <c r="F61" s="48">
        <v>240</v>
      </c>
      <c r="G61" s="46"/>
      <c r="H61" s="46">
        <v>240</v>
      </c>
      <c r="I61" s="46"/>
      <c r="J61" s="46"/>
      <c r="K61" s="55">
        <v>36</v>
      </c>
      <c r="L61" s="187">
        <v>204</v>
      </c>
      <c r="M61" s="3"/>
      <c r="N61" s="3"/>
      <c r="O61" s="3">
        <v>60</v>
      </c>
      <c r="P61" s="3">
        <v>120</v>
      </c>
      <c r="Q61" s="224">
        <v>60</v>
      </c>
      <c r="R61" s="55"/>
      <c r="S61" s="5">
        <f t="shared" si="1"/>
        <v>240</v>
      </c>
    </row>
    <row r="62" spans="2:19" ht="48" thickBot="1" x14ac:dyDescent="0.3">
      <c r="B62" s="31" t="s">
        <v>19</v>
      </c>
      <c r="C62" s="22" t="s">
        <v>175</v>
      </c>
      <c r="D62" s="39" t="s">
        <v>150</v>
      </c>
      <c r="E62" s="10">
        <v>324</v>
      </c>
      <c r="F62" s="11">
        <v>324</v>
      </c>
      <c r="G62" s="46"/>
      <c r="H62" s="46">
        <v>324</v>
      </c>
      <c r="I62" s="46"/>
      <c r="J62" s="46"/>
      <c r="K62" s="55">
        <v>324</v>
      </c>
      <c r="L62" s="111"/>
      <c r="M62" s="3"/>
      <c r="N62" s="3"/>
      <c r="O62" s="3"/>
      <c r="P62" s="3"/>
      <c r="Q62" s="224">
        <v>324</v>
      </c>
      <c r="R62" s="198"/>
      <c r="S62" s="5">
        <f t="shared" si="1"/>
        <v>324</v>
      </c>
    </row>
    <row r="63" spans="2:19" ht="16.5" thickBot="1" x14ac:dyDescent="0.3">
      <c r="B63" s="108"/>
      <c r="C63" s="180" t="s">
        <v>163</v>
      </c>
      <c r="D63" s="182"/>
      <c r="E63" s="183">
        <v>4</v>
      </c>
      <c r="F63" s="184"/>
      <c r="G63" s="2"/>
      <c r="H63" s="2"/>
      <c r="I63" s="2"/>
      <c r="J63" s="2">
        <v>4</v>
      </c>
      <c r="K63" s="181"/>
      <c r="L63" s="181"/>
      <c r="M63" s="2"/>
      <c r="N63" s="2"/>
      <c r="O63" s="2"/>
      <c r="P63" s="2"/>
      <c r="Q63" s="230">
        <v>4</v>
      </c>
      <c r="R63" s="210"/>
      <c r="S63" s="5">
        <f t="shared" si="1"/>
        <v>4</v>
      </c>
    </row>
    <row r="64" spans="2:19" ht="63.75" thickBot="1" x14ac:dyDescent="0.3">
      <c r="B64" s="24" t="s">
        <v>66</v>
      </c>
      <c r="C64" s="24" t="s">
        <v>176</v>
      </c>
      <c r="D64" s="45"/>
      <c r="E64" s="45">
        <f>E65+E66+E69+E77</f>
        <v>550</v>
      </c>
      <c r="F64" s="45">
        <f t="shared" ref="F64:R64" si="7">F65+F66+F69+F77</f>
        <v>450</v>
      </c>
      <c r="G64" s="45">
        <f t="shared" si="7"/>
        <v>0</v>
      </c>
      <c r="H64" s="45">
        <f t="shared" si="7"/>
        <v>288</v>
      </c>
      <c r="I64" s="45">
        <f t="shared" si="7"/>
        <v>0</v>
      </c>
      <c r="J64" s="45">
        <f t="shared" si="7"/>
        <v>10</v>
      </c>
      <c r="K64" s="45">
        <f t="shared" si="7"/>
        <v>144</v>
      </c>
      <c r="L64" s="45">
        <f t="shared" si="7"/>
        <v>108</v>
      </c>
      <c r="M64" s="45">
        <f t="shared" si="7"/>
        <v>0</v>
      </c>
      <c r="N64" s="45">
        <f t="shared" si="7"/>
        <v>0</v>
      </c>
      <c r="O64" s="45">
        <f t="shared" si="7"/>
        <v>0</v>
      </c>
      <c r="P64" s="45">
        <f t="shared" si="7"/>
        <v>0</v>
      </c>
      <c r="Q64" s="45">
        <f t="shared" si="7"/>
        <v>148</v>
      </c>
      <c r="R64" s="45">
        <f t="shared" si="7"/>
        <v>402</v>
      </c>
      <c r="S64" s="5">
        <f t="shared" si="1"/>
        <v>550</v>
      </c>
    </row>
    <row r="65" spans="2:19" ht="32.25" thickBot="1" x14ac:dyDescent="0.3">
      <c r="B65" s="17" t="s">
        <v>86</v>
      </c>
      <c r="C65" s="20" t="s">
        <v>177</v>
      </c>
      <c r="D65" s="11" t="s">
        <v>149</v>
      </c>
      <c r="E65" s="48">
        <v>132</v>
      </c>
      <c r="F65" s="48">
        <v>86</v>
      </c>
      <c r="G65" s="3"/>
      <c r="H65" s="3"/>
      <c r="I65" s="3"/>
      <c r="J65" s="3">
        <v>6</v>
      </c>
      <c r="K65" s="55">
        <v>72</v>
      </c>
      <c r="L65" s="187">
        <v>54</v>
      </c>
      <c r="M65" s="3"/>
      <c r="N65" s="3"/>
      <c r="O65" s="3"/>
      <c r="P65" s="3"/>
      <c r="Q65" s="229">
        <v>62</v>
      </c>
      <c r="R65" s="55">
        <v>70</v>
      </c>
      <c r="S65" s="5">
        <f t="shared" si="1"/>
        <v>132</v>
      </c>
    </row>
    <row r="66" spans="2:19" ht="16.149999999999999" customHeight="1" thickBot="1" x14ac:dyDescent="0.3">
      <c r="B66" s="20" t="s">
        <v>143</v>
      </c>
      <c r="C66" s="20" t="s">
        <v>178</v>
      </c>
      <c r="D66" s="11" t="s">
        <v>150</v>
      </c>
      <c r="E66" s="11">
        <v>126</v>
      </c>
      <c r="F66" s="11">
        <v>76</v>
      </c>
      <c r="G66" s="3"/>
      <c r="H66" s="3"/>
      <c r="I66" s="3"/>
      <c r="J66" s="3"/>
      <c r="K66" s="4">
        <v>72</v>
      </c>
      <c r="L66" s="111">
        <v>54</v>
      </c>
      <c r="M66" s="3"/>
      <c r="N66" s="3"/>
      <c r="O66" s="3"/>
      <c r="P66" s="170"/>
      <c r="Q66" s="55">
        <v>86</v>
      </c>
      <c r="R66" s="55">
        <v>40</v>
      </c>
      <c r="S66" s="5">
        <f t="shared" si="1"/>
        <v>126</v>
      </c>
    </row>
    <row r="67" spans="2:19" ht="16.5" hidden="1" customHeight="1" thickBot="1" x14ac:dyDescent="0.35">
      <c r="B67" s="22" t="s">
        <v>24</v>
      </c>
      <c r="C67" s="22" t="s">
        <v>15</v>
      </c>
      <c r="D67" s="69"/>
      <c r="E67" s="46"/>
      <c r="F67" s="48"/>
      <c r="G67" s="3"/>
      <c r="H67" s="3"/>
      <c r="I67" s="3"/>
      <c r="J67" s="3"/>
      <c r="K67" s="4"/>
      <c r="L67" s="111"/>
      <c r="M67" s="3"/>
      <c r="N67" s="3"/>
      <c r="O67" s="3"/>
      <c r="P67" s="170"/>
      <c r="Q67" s="188"/>
      <c r="R67" s="188"/>
      <c r="S67" s="5">
        <f t="shared" si="1"/>
        <v>0</v>
      </c>
    </row>
    <row r="68" spans="2:19" ht="16.5" hidden="1" customHeight="1" thickBot="1" x14ac:dyDescent="0.35">
      <c r="B68" s="22" t="s">
        <v>24</v>
      </c>
      <c r="C68" s="22" t="s">
        <v>15</v>
      </c>
      <c r="D68" s="10"/>
      <c r="E68" s="10"/>
      <c r="F68" s="11"/>
      <c r="G68" s="3"/>
      <c r="H68" s="3"/>
      <c r="I68" s="3"/>
      <c r="J68" s="3"/>
      <c r="K68" s="4"/>
      <c r="L68" s="111"/>
      <c r="M68" s="3"/>
      <c r="N68" s="3"/>
      <c r="O68" s="3"/>
      <c r="P68" s="170"/>
      <c r="Q68" s="172"/>
      <c r="R68" s="172"/>
      <c r="S68" s="5">
        <f t="shared" si="1"/>
        <v>0</v>
      </c>
    </row>
    <row r="69" spans="2:19" ht="63.75" thickBot="1" x14ac:dyDescent="0.3">
      <c r="B69" s="31" t="s">
        <v>71</v>
      </c>
      <c r="C69" s="164" t="s">
        <v>182</v>
      </c>
      <c r="D69" s="39" t="s">
        <v>150</v>
      </c>
      <c r="E69" s="10">
        <v>288</v>
      </c>
      <c r="F69" s="11">
        <v>288</v>
      </c>
      <c r="G69" s="3"/>
      <c r="H69" s="3">
        <v>288</v>
      </c>
      <c r="I69" s="3"/>
      <c r="J69" s="3"/>
      <c r="K69" s="4"/>
      <c r="L69" s="111"/>
      <c r="M69" s="3"/>
      <c r="N69" s="3"/>
      <c r="O69" s="3"/>
      <c r="P69" s="170"/>
      <c r="Q69" s="197"/>
      <c r="R69" s="225">
        <v>288</v>
      </c>
      <c r="S69" s="5">
        <f t="shared" si="1"/>
        <v>288</v>
      </c>
    </row>
    <row r="70" spans="2:19" ht="32.25" hidden="1" customHeight="1" thickBot="1" x14ac:dyDescent="0.35">
      <c r="B70" s="28" t="s">
        <v>72</v>
      </c>
      <c r="C70" s="28" t="s">
        <v>13</v>
      </c>
      <c r="D70" s="26"/>
      <c r="E70" s="26">
        <f t="shared" ref="E70:L70" si="8">E71+E72+E73+E74+E75+E76</f>
        <v>0</v>
      </c>
      <c r="F70" s="26">
        <f t="shared" si="8"/>
        <v>0</v>
      </c>
      <c r="G70" s="26">
        <f t="shared" si="8"/>
        <v>0</v>
      </c>
      <c r="H70" s="26">
        <f t="shared" si="8"/>
        <v>0</v>
      </c>
      <c r="I70" s="26">
        <f t="shared" si="8"/>
        <v>0</v>
      </c>
      <c r="J70" s="26">
        <f t="shared" si="8"/>
        <v>0</v>
      </c>
      <c r="K70" s="27">
        <f t="shared" si="8"/>
        <v>0</v>
      </c>
      <c r="L70" s="27">
        <f t="shared" si="8"/>
        <v>0</v>
      </c>
      <c r="M70" s="3"/>
      <c r="N70" s="3"/>
      <c r="O70" s="3"/>
      <c r="P70" s="170"/>
      <c r="Q70" s="188"/>
      <c r="R70" s="188"/>
      <c r="S70" s="5">
        <f t="shared" ref="S70:S100" si="9">M70+N70+O70+P70+Q70+R70</f>
        <v>0</v>
      </c>
    </row>
    <row r="71" spans="2:19" ht="16.5" hidden="1" customHeight="1" thickBot="1" x14ac:dyDescent="0.35">
      <c r="B71" s="22" t="s">
        <v>73</v>
      </c>
      <c r="C71" s="22" t="s">
        <v>15</v>
      </c>
      <c r="D71" s="69"/>
      <c r="E71" s="3"/>
      <c r="F71" s="3"/>
      <c r="G71" s="3"/>
      <c r="H71" s="3"/>
      <c r="I71" s="3"/>
      <c r="J71" s="3"/>
      <c r="K71" s="71"/>
      <c r="L71" s="4"/>
      <c r="M71" s="3"/>
      <c r="N71" s="3"/>
      <c r="O71" s="3"/>
      <c r="P71" s="170"/>
      <c r="Q71" s="172"/>
      <c r="R71" s="172"/>
      <c r="S71" s="5">
        <f t="shared" si="9"/>
        <v>0</v>
      </c>
    </row>
    <row r="72" spans="2:19" ht="16.5" hidden="1" customHeight="1" thickBot="1" x14ac:dyDescent="0.35">
      <c r="B72" s="22" t="s">
        <v>24</v>
      </c>
      <c r="C72" s="22" t="s">
        <v>15</v>
      </c>
      <c r="D72" s="69"/>
      <c r="E72" s="3"/>
      <c r="F72" s="3"/>
      <c r="G72" s="3"/>
      <c r="H72" s="3"/>
      <c r="I72" s="3"/>
      <c r="J72" s="3"/>
      <c r="K72" s="71"/>
      <c r="L72" s="4"/>
      <c r="M72" s="3"/>
      <c r="N72" s="3"/>
      <c r="O72" s="3"/>
      <c r="P72" s="170"/>
      <c r="Q72" s="172"/>
      <c r="R72" s="172"/>
      <c r="S72" s="5">
        <f t="shared" si="9"/>
        <v>0</v>
      </c>
    </row>
    <row r="73" spans="2:19" ht="16.5" hidden="1" customHeight="1" thickBot="1" x14ac:dyDescent="0.35">
      <c r="B73" s="22" t="s">
        <v>24</v>
      </c>
      <c r="C73" s="22" t="s">
        <v>15</v>
      </c>
      <c r="D73" s="69"/>
      <c r="E73" s="16"/>
      <c r="F73" s="3"/>
      <c r="G73" s="3"/>
      <c r="H73" s="3"/>
      <c r="I73" s="3"/>
      <c r="J73" s="3"/>
      <c r="K73" s="71"/>
      <c r="L73" s="4"/>
      <c r="M73" s="3"/>
      <c r="N73" s="3"/>
      <c r="O73" s="3"/>
      <c r="P73" s="170"/>
      <c r="Q73" s="172"/>
      <c r="R73" s="172"/>
      <c r="S73" s="5">
        <f t="shared" si="9"/>
        <v>0</v>
      </c>
    </row>
    <row r="74" spans="2:19" ht="16.5" hidden="1" customHeight="1" thickBot="1" x14ac:dyDescent="0.35">
      <c r="B74" s="22" t="s">
        <v>24</v>
      </c>
      <c r="C74" s="22" t="s">
        <v>15</v>
      </c>
      <c r="D74" s="69"/>
      <c r="E74" s="3"/>
      <c r="F74" s="3"/>
      <c r="G74" s="3"/>
      <c r="H74" s="3"/>
      <c r="I74" s="3"/>
      <c r="J74" s="3"/>
      <c r="K74" s="4"/>
      <c r="L74" s="4"/>
      <c r="M74" s="3"/>
      <c r="N74" s="3"/>
      <c r="O74" s="3"/>
      <c r="P74" s="170"/>
      <c r="Q74" s="172"/>
      <c r="R74" s="172"/>
      <c r="S74" s="5">
        <f t="shared" si="9"/>
        <v>0</v>
      </c>
    </row>
    <row r="75" spans="2:19" ht="16.5" hidden="1" customHeight="1" thickBot="1" x14ac:dyDescent="0.35">
      <c r="B75" s="22" t="s">
        <v>75</v>
      </c>
      <c r="C75" s="22" t="s">
        <v>18</v>
      </c>
      <c r="D75" s="69"/>
      <c r="E75" s="3"/>
      <c r="F75" s="3"/>
      <c r="G75" s="3"/>
      <c r="H75" s="3"/>
      <c r="I75" s="3"/>
      <c r="J75" s="3"/>
      <c r="K75" s="4"/>
      <c r="L75" s="4"/>
      <c r="M75" s="3"/>
      <c r="N75" s="3"/>
      <c r="O75" s="3"/>
      <c r="P75" s="170"/>
      <c r="Q75" s="172"/>
      <c r="R75" s="172"/>
      <c r="S75" s="5">
        <f t="shared" si="9"/>
        <v>0</v>
      </c>
    </row>
    <row r="76" spans="2:19" ht="16.5" hidden="1" customHeight="1" thickBot="1" x14ac:dyDescent="0.35">
      <c r="B76" s="22" t="s">
        <v>76</v>
      </c>
      <c r="C76" s="22" t="s">
        <v>20</v>
      </c>
      <c r="D76" s="69"/>
      <c r="E76" s="3"/>
      <c r="F76" s="3"/>
      <c r="G76" s="3"/>
      <c r="H76" s="3"/>
      <c r="I76" s="3"/>
      <c r="J76" s="3"/>
      <c r="K76" s="4"/>
      <c r="L76" s="4"/>
      <c r="M76" s="3"/>
      <c r="N76" s="3"/>
      <c r="O76" s="3"/>
      <c r="P76" s="170"/>
      <c r="Q76" s="172"/>
      <c r="R76" s="172"/>
      <c r="S76" s="5">
        <f t="shared" si="9"/>
        <v>0</v>
      </c>
    </row>
    <row r="77" spans="2:19" ht="16.5" customHeight="1" thickBot="1" x14ac:dyDescent="0.3">
      <c r="B77" s="105"/>
      <c r="C77" s="180" t="s">
        <v>163</v>
      </c>
      <c r="D77" s="2"/>
      <c r="E77" s="2">
        <v>4</v>
      </c>
      <c r="F77" s="2"/>
      <c r="G77" s="2"/>
      <c r="H77" s="2"/>
      <c r="I77" s="2"/>
      <c r="J77" s="2">
        <v>4</v>
      </c>
      <c r="K77" s="181"/>
      <c r="L77" s="181"/>
      <c r="M77" s="2"/>
      <c r="N77" s="2"/>
      <c r="O77" s="2"/>
      <c r="P77" s="117"/>
      <c r="Q77" s="211"/>
      <c r="R77" s="228">
        <v>4</v>
      </c>
      <c r="S77" s="5">
        <f t="shared" si="9"/>
        <v>4</v>
      </c>
    </row>
    <row r="78" spans="2:19" ht="51.6" customHeight="1" thickBot="1" x14ac:dyDescent="0.3">
      <c r="B78" s="167" t="s">
        <v>72</v>
      </c>
      <c r="C78" s="167" t="s">
        <v>180</v>
      </c>
      <c r="D78" s="168"/>
      <c r="E78" s="169">
        <f>E79+E80+E84</f>
        <v>402</v>
      </c>
      <c r="F78" s="169">
        <f t="shared" ref="F78:R78" si="10">F79+F80+F84</f>
        <v>328</v>
      </c>
      <c r="G78" s="169">
        <f t="shared" si="10"/>
        <v>0</v>
      </c>
      <c r="H78" s="169">
        <f t="shared" si="10"/>
        <v>0</v>
      </c>
      <c r="I78" s="169">
        <f t="shared" si="10"/>
        <v>0</v>
      </c>
      <c r="J78" s="169">
        <f t="shared" si="10"/>
        <v>10</v>
      </c>
      <c r="K78" s="169">
        <f t="shared" si="10"/>
        <v>84</v>
      </c>
      <c r="L78" s="169">
        <f t="shared" si="10"/>
        <v>20</v>
      </c>
      <c r="M78" s="169">
        <f t="shared" si="10"/>
        <v>0</v>
      </c>
      <c r="N78" s="169">
        <f t="shared" si="10"/>
        <v>0</v>
      </c>
      <c r="O78" s="169">
        <f t="shared" si="10"/>
        <v>0</v>
      </c>
      <c r="P78" s="169">
        <f t="shared" si="10"/>
        <v>0</v>
      </c>
      <c r="Q78" s="169">
        <f t="shared" si="10"/>
        <v>0</v>
      </c>
      <c r="R78" s="169">
        <f t="shared" si="10"/>
        <v>402</v>
      </c>
      <c r="S78" s="5">
        <f t="shared" si="9"/>
        <v>402</v>
      </c>
    </row>
    <row r="79" spans="2:19" ht="46.15" customHeight="1" thickBot="1" x14ac:dyDescent="0.3">
      <c r="B79" s="22" t="s">
        <v>181</v>
      </c>
      <c r="C79" s="22" t="s">
        <v>180</v>
      </c>
      <c r="D79" s="162" t="s">
        <v>149</v>
      </c>
      <c r="E79" s="3">
        <v>110</v>
      </c>
      <c r="F79" s="3">
        <v>40</v>
      </c>
      <c r="G79" s="3"/>
      <c r="H79" s="3"/>
      <c r="I79" s="3"/>
      <c r="J79" s="3">
        <v>6</v>
      </c>
      <c r="K79" s="55">
        <v>84</v>
      </c>
      <c r="L79" s="187">
        <v>20</v>
      </c>
      <c r="M79" s="3"/>
      <c r="N79" s="3"/>
      <c r="O79" s="3"/>
      <c r="P79" s="3"/>
      <c r="Q79" s="198"/>
      <c r="R79" s="55">
        <v>110</v>
      </c>
      <c r="S79" s="5">
        <f t="shared" si="9"/>
        <v>110</v>
      </c>
    </row>
    <row r="80" spans="2:19" ht="51" customHeight="1" thickBot="1" x14ac:dyDescent="0.3">
      <c r="B80" s="31" t="s">
        <v>76</v>
      </c>
      <c r="C80" s="22" t="s">
        <v>180</v>
      </c>
      <c r="D80" s="39" t="s">
        <v>150</v>
      </c>
      <c r="E80" s="3">
        <v>288</v>
      </c>
      <c r="F80" s="3">
        <v>288</v>
      </c>
      <c r="G80" s="3"/>
      <c r="H80" s="3"/>
      <c r="I80" s="3"/>
      <c r="J80" s="3"/>
      <c r="K80" s="4"/>
      <c r="L80" s="111"/>
      <c r="M80" s="3"/>
      <c r="N80" s="3"/>
      <c r="O80" s="3"/>
      <c r="P80" s="3"/>
      <c r="Q80" s="208"/>
      <c r="R80" s="226">
        <v>288</v>
      </c>
      <c r="S80" s="5">
        <f t="shared" si="9"/>
        <v>288</v>
      </c>
    </row>
    <row r="81" spans="2:19" ht="16.5" hidden="1" customHeight="1" thickBot="1" x14ac:dyDescent="0.35">
      <c r="B81" s="1" t="s">
        <v>22</v>
      </c>
      <c r="C81" s="1"/>
      <c r="D81" s="8"/>
      <c r="E81" s="2"/>
      <c r="F81" s="2"/>
      <c r="G81" s="2"/>
      <c r="H81" s="2"/>
      <c r="I81" s="2"/>
      <c r="J81" s="2"/>
      <c r="K81" s="111"/>
      <c r="L81" s="111">
        <v>36</v>
      </c>
      <c r="M81" s="3"/>
      <c r="N81" s="3"/>
      <c r="O81" s="3"/>
      <c r="P81" s="170"/>
      <c r="Q81" s="172"/>
      <c r="R81" s="172"/>
      <c r="S81" s="5">
        <f t="shared" si="9"/>
        <v>0</v>
      </c>
    </row>
    <row r="82" spans="2:19" ht="16.5" hidden="1" customHeight="1" thickBot="1" x14ac:dyDescent="0.35">
      <c r="B82" s="1" t="s">
        <v>22</v>
      </c>
      <c r="C82" s="1" t="s">
        <v>9</v>
      </c>
      <c r="D82" s="8"/>
      <c r="E82" s="2"/>
      <c r="F82" s="2"/>
      <c r="G82" s="2"/>
      <c r="H82" s="2"/>
      <c r="I82" s="2"/>
      <c r="J82" s="2"/>
      <c r="K82" s="111"/>
      <c r="L82" s="111"/>
      <c r="M82" s="3"/>
      <c r="N82" s="3"/>
      <c r="O82" s="3"/>
      <c r="P82" s="170"/>
      <c r="Q82" s="172"/>
      <c r="R82" s="172"/>
      <c r="S82" s="5">
        <f t="shared" si="9"/>
        <v>0</v>
      </c>
    </row>
    <row r="83" spans="2:19" ht="16.5" hidden="1" customHeight="1" thickBot="1" x14ac:dyDescent="0.35">
      <c r="B83" s="1" t="s">
        <v>22</v>
      </c>
      <c r="C83" s="1" t="s">
        <v>9</v>
      </c>
      <c r="D83" s="8"/>
      <c r="E83" s="2"/>
      <c r="F83" s="2"/>
      <c r="G83" s="2"/>
      <c r="H83" s="2"/>
      <c r="I83" s="2"/>
      <c r="J83" s="2"/>
      <c r="K83" s="111"/>
      <c r="L83" s="111"/>
      <c r="M83" s="3"/>
      <c r="N83" s="3"/>
      <c r="O83" s="3"/>
      <c r="P83" s="170"/>
      <c r="Q83" s="191"/>
      <c r="R83" s="191"/>
      <c r="S83" s="5">
        <f t="shared" si="9"/>
        <v>0</v>
      </c>
    </row>
    <row r="84" spans="2:19" ht="16.5" customHeight="1" thickBot="1" x14ac:dyDescent="0.3">
      <c r="B84" s="1"/>
      <c r="C84" s="180" t="s">
        <v>163</v>
      </c>
      <c r="D84" s="179"/>
      <c r="E84" s="2">
        <v>4</v>
      </c>
      <c r="F84" s="2"/>
      <c r="G84" s="2"/>
      <c r="H84" s="2"/>
      <c r="I84" s="2"/>
      <c r="J84" s="2">
        <v>4</v>
      </c>
      <c r="K84" s="181"/>
      <c r="L84" s="181"/>
      <c r="M84" s="2"/>
      <c r="N84" s="2"/>
      <c r="O84" s="2"/>
      <c r="P84" s="117"/>
      <c r="Q84" s="212"/>
      <c r="R84" s="102">
        <v>4</v>
      </c>
      <c r="S84" s="5">
        <f t="shared" si="9"/>
        <v>4</v>
      </c>
    </row>
    <row r="85" spans="2:19" ht="70.900000000000006" customHeight="1" thickBot="1" x14ac:dyDescent="0.3">
      <c r="B85" s="64" t="s">
        <v>77</v>
      </c>
      <c r="C85" s="173" t="s">
        <v>179</v>
      </c>
      <c r="D85" s="97"/>
      <c r="E85" s="57">
        <f>E86+E87+E88</f>
        <v>288</v>
      </c>
      <c r="F85" s="57">
        <f t="shared" ref="F85:L85" si="11">F86+F87+F88</f>
        <v>256</v>
      </c>
      <c r="G85" s="57">
        <f t="shared" si="11"/>
        <v>0</v>
      </c>
      <c r="H85" s="57">
        <f t="shared" si="11"/>
        <v>216</v>
      </c>
      <c r="I85" s="57">
        <f t="shared" si="11"/>
        <v>0</v>
      </c>
      <c r="J85" s="57">
        <f t="shared" si="11"/>
        <v>0</v>
      </c>
      <c r="K85" s="59">
        <f t="shared" si="11"/>
        <v>0</v>
      </c>
      <c r="L85" s="57">
        <f t="shared" si="11"/>
        <v>288</v>
      </c>
      <c r="M85" s="57">
        <f>M86+M87+M88</f>
        <v>0</v>
      </c>
      <c r="N85" s="57"/>
      <c r="O85" s="57">
        <f>O86+O87+O88</f>
        <v>37</v>
      </c>
      <c r="P85" s="91">
        <f>P86+P87+P88</f>
        <v>251</v>
      </c>
      <c r="Q85" s="91">
        <f>Q86+Q87+Q88</f>
        <v>0</v>
      </c>
      <c r="R85" s="91">
        <f>R86+R87+R88</f>
        <v>0</v>
      </c>
      <c r="S85" s="5">
        <f t="shared" si="9"/>
        <v>288</v>
      </c>
    </row>
    <row r="86" spans="2:19" ht="48" thickBot="1" x14ac:dyDescent="0.3">
      <c r="B86" s="65" t="s">
        <v>73</v>
      </c>
      <c r="C86" s="113" t="s">
        <v>179</v>
      </c>
      <c r="D86" s="114" t="s">
        <v>150</v>
      </c>
      <c r="E86" s="59">
        <v>72</v>
      </c>
      <c r="F86" s="59">
        <v>40</v>
      </c>
      <c r="G86" s="59"/>
      <c r="H86" s="59"/>
      <c r="I86" s="59"/>
      <c r="J86" s="59"/>
      <c r="K86" s="115"/>
      <c r="L86" s="60">
        <v>72</v>
      </c>
      <c r="M86" s="59"/>
      <c r="N86" s="59"/>
      <c r="O86" s="59">
        <v>37</v>
      </c>
      <c r="P86" s="171">
        <v>35</v>
      </c>
      <c r="Q86" s="215"/>
      <c r="R86" s="216"/>
      <c r="S86" s="5">
        <f t="shared" si="9"/>
        <v>72</v>
      </c>
    </row>
    <row r="87" spans="2:19" ht="16.5" thickBot="1" x14ac:dyDescent="0.3">
      <c r="B87" s="65" t="s">
        <v>75</v>
      </c>
      <c r="C87" s="65" t="s">
        <v>18</v>
      </c>
      <c r="D87" s="114" t="s">
        <v>150</v>
      </c>
      <c r="E87" s="59">
        <v>72</v>
      </c>
      <c r="F87" s="59">
        <v>72</v>
      </c>
      <c r="G87" s="59"/>
      <c r="H87" s="59">
        <v>72</v>
      </c>
      <c r="I87" s="59"/>
      <c r="J87" s="59"/>
      <c r="K87" s="115"/>
      <c r="L87" s="115">
        <v>72</v>
      </c>
      <c r="M87" s="59"/>
      <c r="N87" s="59"/>
      <c r="O87" s="59"/>
      <c r="P87" s="171">
        <v>72</v>
      </c>
      <c r="Q87" s="215"/>
      <c r="R87" s="216"/>
      <c r="S87" s="5">
        <f t="shared" si="9"/>
        <v>72</v>
      </c>
    </row>
    <row r="88" spans="2:19" ht="16.5" thickBot="1" x14ac:dyDescent="0.3">
      <c r="B88" s="65" t="s">
        <v>76</v>
      </c>
      <c r="C88" s="65" t="s">
        <v>20</v>
      </c>
      <c r="D88" s="114" t="s">
        <v>150</v>
      </c>
      <c r="E88" s="59">
        <v>144</v>
      </c>
      <c r="F88" s="59">
        <v>144</v>
      </c>
      <c r="G88" s="59"/>
      <c r="H88" s="59">
        <v>144</v>
      </c>
      <c r="I88" s="59"/>
      <c r="J88" s="59"/>
      <c r="K88" s="115"/>
      <c r="L88" s="115">
        <v>144</v>
      </c>
      <c r="M88" s="59"/>
      <c r="N88" s="59"/>
      <c r="O88" s="59"/>
      <c r="P88" s="171">
        <v>144</v>
      </c>
      <c r="Q88" s="215"/>
      <c r="R88" s="216"/>
      <c r="S88" s="5">
        <f t="shared" si="9"/>
        <v>144</v>
      </c>
    </row>
    <row r="89" spans="2:19" ht="16.5" thickBot="1" x14ac:dyDescent="0.3">
      <c r="B89" s="65"/>
      <c r="C89" s="177" t="s">
        <v>163</v>
      </c>
      <c r="D89" s="178"/>
      <c r="E89" s="59">
        <v>6</v>
      </c>
      <c r="F89" s="59"/>
      <c r="G89" s="59"/>
      <c r="H89" s="59"/>
      <c r="I89" s="59"/>
      <c r="J89" s="59"/>
      <c r="K89" s="115"/>
      <c r="L89" s="115"/>
      <c r="M89" s="59"/>
      <c r="N89" s="59"/>
      <c r="O89" s="59"/>
      <c r="P89" s="59">
        <v>6</v>
      </c>
      <c r="Q89" s="217"/>
      <c r="R89" s="218"/>
      <c r="S89" s="5">
        <f t="shared" si="9"/>
        <v>6</v>
      </c>
    </row>
    <row r="90" spans="2:19" ht="49.15" hidden="1" customHeight="1" thickBot="1" x14ac:dyDescent="0.35">
      <c r="B90" s="30" t="s">
        <v>23</v>
      </c>
      <c r="C90" s="30" t="s">
        <v>13</v>
      </c>
      <c r="D90" s="7"/>
      <c r="E90" s="7">
        <f>E91+E92+E93</f>
        <v>0</v>
      </c>
      <c r="F90" s="7">
        <f t="shared" ref="F90:L90" si="12">F91+F92+F93</f>
        <v>0</v>
      </c>
      <c r="G90" s="7">
        <f t="shared" si="12"/>
        <v>0</v>
      </c>
      <c r="H90" s="7">
        <f t="shared" si="12"/>
        <v>0</v>
      </c>
      <c r="I90" s="7">
        <f t="shared" si="12"/>
        <v>0</v>
      </c>
      <c r="J90" s="7">
        <f t="shared" si="12"/>
        <v>0</v>
      </c>
      <c r="K90" s="112">
        <f t="shared" si="12"/>
        <v>0</v>
      </c>
      <c r="L90" s="112">
        <f t="shared" si="12"/>
        <v>0</v>
      </c>
      <c r="M90" s="3"/>
      <c r="N90" s="3"/>
      <c r="O90" s="3"/>
      <c r="P90" s="3"/>
      <c r="Q90" s="195"/>
      <c r="R90" s="188"/>
      <c r="S90" s="5">
        <f t="shared" si="9"/>
        <v>0</v>
      </c>
    </row>
    <row r="91" spans="2:19" ht="16.5" hidden="1" customHeight="1" thickBot="1" x14ac:dyDescent="0.35">
      <c r="B91" s="1" t="s">
        <v>24</v>
      </c>
      <c r="C91" s="1" t="s">
        <v>15</v>
      </c>
      <c r="D91" s="8"/>
      <c r="E91" s="8"/>
      <c r="F91" s="8"/>
      <c r="G91" s="8"/>
      <c r="H91" s="8"/>
      <c r="I91" s="8"/>
      <c r="J91" s="8"/>
      <c r="K91" s="111"/>
      <c r="L91" s="111"/>
      <c r="M91" s="3"/>
      <c r="N91" s="3"/>
      <c r="O91" s="3"/>
      <c r="P91" s="3"/>
      <c r="Q91" s="196"/>
      <c r="R91" s="172"/>
      <c r="S91" s="5">
        <f t="shared" si="9"/>
        <v>0</v>
      </c>
    </row>
    <row r="92" spans="2:19" ht="16.5" hidden="1" customHeight="1" thickBot="1" x14ac:dyDescent="0.35">
      <c r="B92" s="1" t="s">
        <v>25</v>
      </c>
      <c r="C92" s="1" t="s">
        <v>18</v>
      </c>
      <c r="D92" s="8"/>
      <c r="E92" s="8"/>
      <c r="F92" s="8"/>
      <c r="G92" s="8"/>
      <c r="H92" s="8"/>
      <c r="I92" s="8"/>
      <c r="J92" s="8"/>
      <c r="K92" s="111"/>
      <c r="L92" s="111"/>
      <c r="M92" s="3"/>
      <c r="N92" s="3"/>
      <c r="O92" s="3"/>
      <c r="P92" s="3"/>
      <c r="Q92" s="196"/>
      <c r="R92" s="172"/>
      <c r="S92" s="5">
        <f t="shared" si="9"/>
        <v>0</v>
      </c>
    </row>
    <row r="93" spans="2:19" ht="16.5" hidden="1" customHeight="1" thickBot="1" x14ac:dyDescent="0.35">
      <c r="B93" s="1" t="s">
        <v>26</v>
      </c>
      <c r="C93" s="1" t="s">
        <v>20</v>
      </c>
      <c r="D93" s="8"/>
      <c r="E93" s="8"/>
      <c r="F93" s="8"/>
      <c r="G93" s="8"/>
      <c r="H93" s="8"/>
      <c r="I93" s="8"/>
      <c r="J93" s="8"/>
      <c r="K93" s="111"/>
      <c r="L93" s="111"/>
      <c r="M93" s="3"/>
      <c r="N93" s="3"/>
      <c r="O93" s="3"/>
      <c r="P93" s="3"/>
      <c r="Q93" s="196"/>
      <c r="R93" s="172"/>
      <c r="S93" s="5">
        <f t="shared" si="9"/>
        <v>0</v>
      </c>
    </row>
    <row r="94" spans="2:19" ht="16.5" customHeight="1" thickBot="1" x14ac:dyDescent="0.3">
      <c r="B94" s="165"/>
      <c r="C94" s="165"/>
      <c r="D94" s="166"/>
      <c r="E94" s="166"/>
      <c r="F94" s="166"/>
      <c r="G94" s="166"/>
      <c r="H94" s="166"/>
      <c r="I94" s="166"/>
      <c r="J94" s="166"/>
      <c r="K94" s="111"/>
      <c r="L94" s="111"/>
      <c r="M94" s="3"/>
      <c r="N94" s="3"/>
      <c r="O94" s="3"/>
      <c r="P94" s="3"/>
      <c r="Q94" s="214"/>
      <c r="R94" s="214"/>
      <c r="S94" s="5">
        <f t="shared" si="9"/>
        <v>0</v>
      </c>
    </row>
    <row r="95" spans="2:19" ht="16.5" customHeight="1" thickBot="1" x14ac:dyDescent="0.3">
      <c r="B95" s="165"/>
      <c r="C95" s="165"/>
      <c r="D95" s="166"/>
      <c r="E95" s="166"/>
      <c r="F95" s="166"/>
      <c r="G95" s="166"/>
      <c r="H95" s="166"/>
      <c r="I95" s="166"/>
      <c r="J95" s="166"/>
      <c r="K95" s="111"/>
      <c r="L95" s="111"/>
      <c r="M95" s="3"/>
      <c r="N95" s="3"/>
      <c r="O95" s="3"/>
      <c r="P95" s="3"/>
      <c r="Q95" s="213"/>
      <c r="R95" s="198"/>
      <c r="S95" s="5">
        <f t="shared" si="9"/>
        <v>0</v>
      </c>
    </row>
    <row r="96" spans="2:19" ht="16.5" customHeight="1" thickBot="1" x14ac:dyDescent="0.3">
      <c r="B96" s="165"/>
      <c r="C96" s="165"/>
      <c r="D96" s="166"/>
      <c r="E96" s="166"/>
      <c r="F96" s="166"/>
      <c r="G96" s="166"/>
      <c r="H96" s="166"/>
      <c r="I96" s="166"/>
      <c r="J96" s="166"/>
      <c r="K96" s="111"/>
      <c r="L96" s="111"/>
      <c r="M96" s="3"/>
      <c r="N96" s="3"/>
      <c r="O96" s="3"/>
      <c r="P96" s="3"/>
      <c r="Q96" s="213"/>
      <c r="R96" s="198"/>
      <c r="S96" s="5">
        <f t="shared" si="9"/>
        <v>0</v>
      </c>
    </row>
    <row r="97" spans="2:19" ht="16.5" thickBot="1" x14ac:dyDescent="0.3">
      <c r="B97" s="13" t="s">
        <v>27</v>
      </c>
      <c r="C97" s="13" t="s">
        <v>28</v>
      </c>
      <c r="D97" s="15"/>
      <c r="E97" s="15">
        <v>36</v>
      </c>
      <c r="F97" s="112"/>
      <c r="G97" s="112"/>
      <c r="H97" s="112"/>
      <c r="I97" s="112"/>
      <c r="J97" s="112"/>
      <c r="K97" s="111"/>
      <c r="L97" s="111"/>
      <c r="M97" s="112"/>
      <c r="N97" s="112"/>
      <c r="O97" s="112"/>
      <c r="P97" s="112">
        <v>6</v>
      </c>
      <c r="Q97" s="270"/>
      <c r="R97" s="271">
        <v>30</v>
      </c>
      <c r="S97" s="5">
        <f t="shared" si="9"/>
        <v>36</v>
      </c>
    </row>
    <row r="98" spans="2:19" ht="16.5" thickBot="1" x14ac:dyDescent="0.3">
      <c r="B98" s="327" t="s">
        <v>29</v>
      </c>
      <c r="C98" s="327"/>
      <c r="D98" s="16"/>
      <c r="E98" s="16">
        <f>E5+E20+E97</f>
        <v>4428</v>
      </c>
      <c r="F98" s="16">
        <f t="shared" ref="F98:R98" si="13">F5+F20+F97</f>
        <v>2763</v>
      </c>
      <c r="G98" s="16">
        <f t="shared" si="13"/>
        <v>2358</v>
      </c>
      <c r="H98" s="16">
        <f t="shared" si="13"/>
        <v>1068</v>
      </c>
      <c r="I98" s="16">
        <f t="shared" si="13"/>
        <v>0</v>
      </c>
      <c r="J98" s="16">
        <f t="shared" si="13"/>
        <v>72</v>
      </c>
      <c r="K98" s="16">
        <f t="shared" si="13"/>
        <v>2844</v>
      </c>
      <c r="L98" s="16">
        <f t="shared" si="13"/>
        <v>900</v>
      </c>
      <c r="M98" s="16">
        <f t="shared" si="13"/>
        <v>612</v>
      </c>
      <c r="N98" s="16">
        <f t="shared" si="13"/>
        <v>864</v>
      </c>
      <c r="O98" s="16">
        <f t="shared" si="13"/>
        <v>612</v>
      </c>
      <c r="P98" s="16">
        <f t="shared" si="13"/>
        <v>864</v>
      </c>
      <c r="Q98" s="16">
        <f t="shared" si="13"/>
        <v>612</v>
      </c>
      <c r="R98" s="16">
        <f t="shared" si="13"/>
        <v>864</v>
      </c>
      <c r="S98" s="5">
        <f t="shared" si="9"/>
        <v>4428</v>
      </c>
    </row>
    <row r="99" spans="2:19" x14ac:dyDescent="0.25">
      <c r="E99" s="5">
        <v>4428</v>
      </c>
      <c r="M99" s="5">
        <f t="shared" ref="M99:R99" si="14">M100-M98</f>
        <v>0</v>
      </c>
      <c r="N99" s="5">
        <f t="shared" si="14"/>
        <v>0</v>
      </c>
      <c r="O99" s="5">
        <f t="shared" si="14"/>
        <v>0</v>
      </c>
      <c r="P99" s="5">
        <f t="shared" si="14"/>
        <v>0</v>
      </c>
      <c r="Q99" s="5">
        <f t="shared" si="14"/>
        <v>0</v>
      </c>
      <c r="R99" s="5">
        <f t="shared" si="14"/>
        <v>0</v>
      </c>
      <c r="S99" s="5">
        <f t="shared" si="9"/>
        <v>0</v>
      </c>
    </row>
    <row r="100" spans="2:19" x14ac:dyDescent="0.25">
      <c r="M100" s="5">
        <v>612</v>
      </c>
      <c r="N100" s="5">
        <v>864</v>
      </c>
      <c r="O100" s="5">
        <v>612</v>
      </c>
      <c r="P100" s="5">
        <v>864</v>
      </c>
      <c r="Q100" s="5">
        <v>612</v>
      </c>
      <c r="R100" s="5">
        <v>864</v>
      </c>
      <c r="S100" s="5">
        <f t="shared" si="9"/>
        <v>4428</v>
      </c>
    </row>
    <row r="103" spans="2:19" ht="16.5" thickBot="1" x14ac:dyDescent="0.3"/>
    <row r="104" spans="2:19" ht="16.5" thickBot="1" x14ac:dyDescent="0.3">
      <c r="C104" s="331" t="s">
        <v>145</v>
      </c>
      <c r="D104" s="232" t="s">
        <v>186</v>
      </c>
      <c r="E104" s="332" t="s">
        <v>185</v>
      </c>
      <c r="F104" s="332"/>
      <c r="G104" s="233" t="s">
        <v>88</v>
      </c>
      <c r="H104" s="234" t="s">
        <v>213</v>
      </c>
    </row>
    <row r="105" spans="2:19" ht="16.5" thickBot="1" x14ac:dyDescent="0.3">
      <c r="C105" s="331"/>
      <c r="D105" s="232" t="s">
        <v>187</v>
      </c>
      <c r="E105" s="333" t="s">
        <v>188</v>
      </c>
      <c r="F105" s="333"/>
      <c r="G105" s="233" t="s">
        <v>88</v>
      </c>
      <c r="H105" s="234" t="s">
        <v>213</v>
      </c>
    </row>
    <row r="106" spans="2:19" ht="16.5" thickBot="1" x14ac:dyDescent="0.3">
      <c r="C106" s="331" t="s">
        <v>146</v>
      </c>
      <c r="D106" s="331" t="s">
        <v>209</v>
      </c>
      <c r="E106" s="333" t="s">
        <v>189</v>
      </c>
      <c r="F106" s="333"/>
      <c r="G106" s="237" t="s">
        <v>214</v>
      </c>
      <c r="H106" s="187" t="s">
        <v>213</v>
      </c>
    </row>
    <row r="107" spans="2:19" ht="16.5" thickBot="1" x14ac:dyDescent="0.3">
      <c r="C107" s="331"/>
      <c r="D107" s="331"/>
      <c r="E107" s="333" t="s">
        <v>196</v>
      </c>
      <c r="F107" s="333"/>
      <c r="G107" s="234" t="s">
        <v>201</v>
      </c>
      <c r="H107" s="234" t="s">
        <v>17</v>
      </c>
    </row>
    <row r="108" spans="2:19" ht="16.5" thickBot="1" x14ac:dyDescent="0.3">
      <c r="C108" s="331"/>
      <c r="D108" s="331" t="s">
        <v>210</v>
      </c>
      <c r="E108" s="333" t="s">
        <v>197</v>
      </c>
      <c r="F108" s="333"/>
      <c r="G108" s="331" t="s">
        <v>202</v>
      </c>
      <c r="H108" s="331" t="s">
        <v>17</v>
      </c>
    </row>
    <row r="109" spans="2:19" ht="16.5" thickBot="1" x14ac:dyDescent="0.3">
      <c r="C109" s="331"/>
      <c r="D109" s="331"/>
      <c r="E109" s="333" t="s">
        <v>198</v>
      </c>
      <c r="F109" s="333"/>
      <c r="G109" s="331"/>
      <c r="H109" s="331"/>
    </row>
    <row r="110" spans="2:19" ht="16.5" thickBot="1" x14ac:dyDescent="0.3">
      <c r="C110" s="331"/>
      <c r="D110" s="331"/>
      <c r="E110" s="333" t="s">
        <v>199</v>
      </c>
      <c r="F110" s="333"/>
      <c r="G110" s="234" t="s">
        <v>203</v>
      </c>
      <c r="H110" s="234" t="s">
        <v>79</v>
      </c>
    </row>
    <row r="111" spans="2:19" ht="16.5" thickBot="1" x14ac:dyDescent="0.3">
      <c r="C111" s="331"/>
      <c r="D111" s="331"/>
      <c r="E111" s="335" t="s">
        <v>200</v>
      </c>
      <c r="F111" s="335"/>
      <c r="G111" s="60" t="s">
        <v>204</v>
      </c>
      <c r="H111" s="60" t="s">
        <v>80</v>
      </c>
      <c r="J111" s="231"/>
    </row>
    <row r="112" spans="2:19" ht="16.5" thickBot="1" x14ac:dyDescent="0.3">
      <c r="C112" s="331" t="s">
        <v>157</v>
      </c>
      <c r="D112" s="331" t="s">
        <v>211</v>
      </c>
      <c r="E112" s="333" t="s">
        <v>190</v>
      </c>
      <c r="F112" s="333"/>
      <c r="G112" s="236" t="s">
        <v>12</v>
      </c>
      <c r="H112" s="187" t="s">
        <v>213</v>
      </c>
    </row>
    <row r="113" spans="3:8" ht="16.5" thickBot="1" x14ac:dyDescent="0.3">
      <c r="C113" s="331"/>
      <c r="D113" s="331"/>
      <c r="E113" s="333" t="s">
        <v>191</v>
      </c>
      <c r="F113" s="333"/>
      <c r="G113" s="233" t="s">
        <v>205</v>
      </c>
      <c r="H113" s="234" t="s">
        <v>19</v>
      </c>
    </row>
    <row r="114" spans="3:8" ht="16.5" thickBot="1" x14ac:dyDescent="0.3">
      <c r="C114" s="331"/>
      <c r="D114" s="331" t="s">
        <v>212</v>
      </c>
      <c r="E114" s="333" t="s">
        <v>194</v>
      </c>
      <c r="F114" s="333"/>
      <c r="G114" s="236" t="s">
        <v>66</v>
      </c>
      <c r="H114" s="187" t="s">
        <v>213</v>
      </c>
    </row>
    <row r="115" spans="3:8" ht="16.5" thickBot="1" x14ac:dyDescent="0.3">
      <c r="C115" s="331"/>
      <c r="D115" s="331"/>
      <c r="E115" s="333" t="s">
        <v>192</v>
      </c>
      <c r="F115" s="333"/>
      <c r="G115" s="233" t="s">
        <v>206</v>
      </c>
      <c r="H115" s="234" t="s">
        <v>71</v>
      </c>
    </row>
    <row r="116" spans="3:8" ht="16.5" thickBot="1" x14ac:dyDescent="0.3">
      <c r="C116" s="331"/>
      <c r="D116" s="331"/>
      <c r="E116" s="235" t="s">
        <v>193</v>
      </c>
      <c r="F116" s="235"/>
      <c r="G116" s="236" t="s">
        <v>72</v>
      </c>
      <c r="H116" s="187" t="s">
        <v>213</v>
      </c>
    </row>
    <row r="117" spans="3:8" ht="16.5" thickBot="1" x14ac:dyDescent="0.3">
      <c r="C117" s="331"/>
      <c r="D117" s="331"/>
      <c r="E117" s="235" t="s">
        <v>192</v>
      </c>
      <c r="F117" s="235"/>
      <c r="G117" s="233" t="s">
        <v>207</v>
      </c>
      <c r="H117" s="234" t="s">
        <v>76</v>
      </c>
    </row>
    <row r="118" spans="3:8" ht="16.5" thickBot="1" x14ac:dyDescent="0.3">
      <c r="C118" s="331"/>
      <c r="D118" s="331"/>
      <c r="E118" s="235" t="s">
        <v>195</v>
      </c>
      <c r="F118" s="235"/>
      <c r="G118" s="334" t="s">
        <v>208</v>
      </c>
      <c r="H118" s="334"/>
    </row>
  </sheetData>
  <mergeCells count="35">
    <mergeCell ref="C112:C118"/>
    <mergeCell ref="G108:G109"/>
    <mergeCell ref="H108:H109"/>
    <mergeCell ref="G118:H118"/>
    <mergeCell ref="D112:D113"/>
    <mergeCell ref="E112:F112"/>
    <mergeCell ref="E113:F113"/>
    <mergeCell ref="D114:D118"/>
    <mergeCell ref="E114:F114"/>
    <mergeCell ref="E115:F115"/>
    <mergeCell ref="E108:F108"/>
    <mergeCell ref="E109:F109"/>
    <mergeCell ref="E110:F110"/>
    <mergeCell ref="E111:F111"/>
    <mergeCell ref="D108:D111"/>
    <mergeCell ref="C104:C105"/>
    <mergeCell ref="E104:F104"/>
    <mergeCell ref="E105:F105"/>
    <mergeCell ref="E106:F106"/>
    <mergeCell ref="E107:F107"/>
    <mergeCell ref="D106:D107"/>
    <mergeCell ref="C106:C111"/>
    <mergeCell ref="B98:C98"/>
    <mergeCell ref="B1:B3"/>
    <mergeCell ref="C1:C3"/>
    <mergeCell ref="D1:D3"/>
    <mergeCell ref="E1:E3"/>
    <mergeCell ref="Q2:R2"/>
    <mergeCell ref="M1:R1"/>
    <mergeCell ref="F1:F3"/>
    <mergeCell ref="G1:J2"/>
    <mergeCell ref="M2:N2"/>
    <mergeCell ref="O2:P2"/>
    <mergeCell ref="K1:K3"/>
    <mergeCell ref="L1:L3"/>
  </mergeCells>
  <pageMargins left="0.25" right="0.25" top="0.75" bottom="0.75" header="0.3" footer="0.3"/>
  <pageSetup paperSize="9" scale="24" fitToWidth="0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O39"/>
  <sheetViews>
    <sheetView view="pageLayout" topLeftCell="K1" zoomScaleNormal="100" workbookViewId="0">
      <selection activeCell="BD13" sqref="BD13:BD14"/>
    </sheetView>
  </sheetViews>
  <sheetFormatPr defaultRowHeight="15" x14ac:dyDescent="0.25"/>
  <cols>
    <col min="14" max="14" width="15.140625" customWidth="1"/>
    <col min="15" max="15" width="2.42578125" customWidth="1"/>
    <col min="16" max="16" width="2.85546875" customWidth="1"/>
    <col min="17" max="18" width="2.140625" customWidth="1"/>
    <col min="19" max="19" width="2.28515625" customWidth="1"/>
    <col min="20" max="20" width="2" customWidth="1"/>
    <col min="21" max="21" width="2.5703125" customWidth="1"/>
    <col min="22" max="22" width="2.42578125" customWidth="1"/>
    <col min="23" max="25" width="2.28515625" customWidth="1"/>
    <col min="26" max="26" width="2.5703125" customWidth="1"/>
    <col min="27" max="27" width="2.7109375" customWidth="1"/>
    <col min="28" max="28" width="2.28515625" customWidth="1"/>
    <col min="29" max="32" width="2.5703125" customWidth="1"/>
    <col min="33" max="33" width="2.42578125" customWidth="1"/>
    <col min="34" max="34" width="2.140625" customWidth="1"/>
    <col min="35" max="35" width="2.5703125" customWidth="1"/>
    <col min="36" max="38" width="2.28515625" customWidth="1"/>
    <col min="39" max="40" width="2.7109375" customWidth="1"/>
    <col min="41" max="41" width="2.42578125" customWidth="1"/>
    <col min="42" max="42" width="2.140625" customWidth="1"/>
    <col min="43" max="43" width="2.28515625" customWidth="1"/>
    <col min="44" max="44" width="2.7109375" customWidth="1"/>
    <col min="45" max="47" width="2.5703125" customWidth="1"/>
    <col min="48" max="48" width="2.7109375" customWidth="1"/>
    <col min="49" max="49" width="2.5703125" customWidth="1"/>
    <col min="50" max="50" width="2.28515625" customWidth="1"/>
    <col min="51" max="51" width="2.42578125" customWidth="1"/>
    <col min="52" max="52" width="2.5703125" customWidth="1"/>
    <col min="53" max="53" width="2.7109375" customWidth="1"/>
    <col min="54" max="54" width="2.42578125" customWidth="1"/>
    <col min="55" max="56" width="2.5703125" customWidth="1"/>
    <col min="57" max="57" width="2.7109375" customWidth="1"/>
    <col min="58" max="58" width="2.28515625" customWidth="1"/>
    <col min="59" max="59" width="2.42578125" customWidth="1"/>
    <col min="60" max="60" width="2.28515625" customWidth="1"/>
    <col min="61" max="61" width="2.5703125" customWidth="1"/>
    <col min="62" max="62" width="2.7109375" customWidth="1"/>
    <col min="63" max="63" width="2.28515625" customWidth="1"/>
    <col min="64" max="66" width="2.42578125" customWidth="1"/>
    <col min="67" max="67" width="2.7109375" customWidth="1"/>
  </cols>
  <sheetData>
    <row r="2" spans="1:67" x14ac:dyDescent="0.25">
      <c r="Q2" s="251" t="s">
        <v>233</v>
      </c>
      <c r="R2" s="251"/>
      <c r="S2" s="251"/>
      <c r="T2" s="251"/>
    </row>
    <row r="3" spans="1:67" ht="15.75" thickBot="1" x14ac:dyDescent="0.3">
      <c r="A3" s="240"/>
      <c r="B3" s="241"/>
      <c r="C3" s="339" t="s">
        <v>217</v>
      </c>
      <c r="D3" s="339"/>
      <c r="K3" s="339" t="s">
        <v>215</v>
      </c>
      <c r="L3" s="339"/>
      <c r="M3" s="238"/>
    </row>
    <row r="4" spans="1:67" ht="15" customHeight="1" thickBot="1" x14ac:dyDescent="0.3">
      <c r="C4" s="240" t="s">
        <v>218</v>
      </c>
      <c r="D4" s="240"/>
      <c r="E4" s="239"/>
      <c r="K4" s="339" t="s">
        <v>216</v>
      </c>
      <c r="L4" s="339"/>
      <c r="M4" s="339"/>
      <c r="O4" s="344" t="s">
        <v>234</v>
      </c>
      <c r="P4" s="347" t="s">
        <v>235</v>
      </c>
      <c r="Q4" s="347"/>
      <c r="R4" s="347"/>
      <c r="S4" s="347"/>
      <c r="T4" s="348" t="s">
        <v>236</v>
      </c>
      <c r="U4" s="347" t="s">
        <v>237</v>
      </c>
      <c r="V4" s="347"/>
      <c r="W4" s="347"/>
      <c r="X4" s="348" t="s">
        <v>238</v>
      </c>
      <c r="Y4" s="347" t="s">
        <v>239</v>
      </c>
      <c r="Z4" s="347"/>
      <c r="AA4" s="347"/>
      <c r="AB4" s="347"/>
      <c r="AC4" s="347" t="s">
        <v>240</v>
      </c>
      <c r="AD4" s="347"/>
      <c r="AE4" s="347"/>
      <c r="AF4" s="347"/>
      <c r="AG4" s="349" t="s">
        <v>241</v>
      </c>
      <c r="AH4" s="352" t="s">
        <v>242</v>
      </c>
      <c r="AI4" s="353"/>
      <c r="AJ4" s="354"/>
      <c r="AK4" s="349" t="s">
        <v>243</v>
      </c>
      <c r="AL4" s="352" t="s">
        <v>244</v>
      </c>
      <c r="AM4" s="353"/>
      <c r="AN4" s="354"/>
      <c r="AO4" s="349" t="s">
        <v>245</v>
      </c>
      <c r="AP4" s="352" t="s">
        <v>246</v>
      </c>
      <c r="AQ4" s="353"/>
      <c r="AR4" s="353"/>
      <c r="AS4" s="354"/>
      <c r="AT4" s="349" t="s">
        <v>247</v>
      </c>
      <c r="AU4" s="352" t="s">
        <v>248</v>
      </c>
      <c r="AV4" s="353"/>
      <c r="AW4" s="354"/>
      <c r="AX4" s="358" t="s">
        <v>249</v>
      </c>
      <c r="AY4" s="352" t="s">
        <v>250</v>
      </c>
      <c r="AZ4" s="353"/>
      <c r="BA4" s="353"/>
      <c r="BB4" s="354"/>
      <c r="BC4" s="352" t="s">
        <v>251</v>
      </c>
      <c r="BD4" s="353"/>
      <c r="BE4" s="353"/>
      <c r="BF4" s="354"/>
      <c r="BG4" s="349" t="s">
        <v>252</v>
      </c>
      <c r="BH4" s="352" t="s">
        <v>253</v>
      </c>
      <c r="BI4" s="353"/>
      <c r="BJ4" s="353"/>
      <c r="BK4" s="354"/>
      <c r="BL4" s="352" t="s">
        <v>254</v>
      </c>
      <c r="BM4" s="353"/>
      <c r="BN4" s="353"/>
      <c r="BO4" s="354"/>
    </row>
    <row r="5" spans="1:67" ht="15.75" thickBot="1" x14ac:dyDescent="0.3">
      <c r="C5" s="336" t="s">
        <v>219</v>
      </c>
      <c r="D5" s="336"/>
      <c r="E5" s="336"/>
      <c r="K5" s="336" t="s">
        <v>220</v>
      </c>
      <c r="L5" s="336"/>
      <c r="M5" s="336"/>
      <c r="O5" s="345"/>
      <c r="P5" s="252">
        <v>1</v>
      </c>
      <c r="Q5" s="252">
        <v>8</v>
      </c>
      <c r="R5" s="252">
        <v>15</v>
      </c>
      <c r="S5" s="252">
        <v>22</v>
      </c>
      <c r="T5" s="348"/>
      <c r="U5" s="252">
        <v>6</v>
      </c>
      <c r="V5" s="252">
        <v>13</v>
      </c>
      <c r="W5" s="252">
        <v>20</v>
      </c>
      <c r="X5" s="348"/>
      <c r="Y5" s="252">
        <v>3</v>
      </c>
      <c r="Z5" s="252">
        <v>10</v>
      </c>
      <c r="AA5" s="252">
        <v>17</v>
      </c>
      <c r="AB5" s="252">
        <v>24</v>
      </c>
      <c r="AC5" s="252">
        <v>1</v>
      </c>
      <c r="AD5" s="252">
        <v>8</v>
      </c>
      <c r="AE5" s="252">
        <v>15</v>
      </c>
      <c r="AF5" s="252">
        <v>22</v>
      </c>
      <c r="AG5" s="350"/>
      <c r="AH5" s="252">
        <v>5</v>
      </c>
      <c r="AI5" s="252">
        <v>12</v>
      </c>
      <c r="AJ5" s="252">
        <v>19</v>
      </c>
      <c r="AK5" s="350"/>
      <c r="AL5" s="252">
        <v>2</v>
      </c>
      <c r="AM5" s="252">
        <v>9</v>
      </c>
      <c r="AN5" s="252">
        <v>16</v>
      </c>
      <c r="AO5" s="350"/>
      <c r="AP5" s="252">
        <v>2</v>
      </c>
      <c r="AQ5" s="252">
        <v>9</v>
      </c>
      <c r="AR5" s="252">
        <v>16</v>
      </c>
      <c r="AS5" s="252">
        <v>23</v>
      </c>
      <c r="AT5" s="350"/>
      <c r="AU5" s="252">
        <v>6</v>
      </c>
      <c r="AV5" s="252">
        <v>13</v>
      </c>
      <c r="AW5" s="252">
        <v>20</v>
      </c>
      <c r="AX5" s="358"/>
      <c r="AY5" s="253">
        <v>4</v>
      </c>
      <c r="AZ5" s="252">
        <v>11</v>
      </c>
      <c r="BA5" s="252">
        <v>18</v>
      </c>
      <c r="BB5" s="252">
        <v>25</v>
      </c>
      <c r="BC5" s="252">
        <v>1</v>
      </c>
      <c r="BD5" s="252">
        <v>8</v>
      </c>
      <c r="BE5" s="252">
        <v>15</v>
      </c>
      <c r="BF5" s="252">
        <v>22</v>
      </c>
      <c r="BG5" s="350"/>
      <c r="BH5" s="252">
        <v>6</v>
      </c>
      <c r="BI5" s="252">
        <v>13</v>
      </c>
      <c r="BJ5" s="252">
        <v>20</v>
      </c>
      <c r="BK5" s="252">
        <v>27</v>
      </c>
      <c r="BL5" s="252">
        <v>3</v>
      </c>
      <c r="BM5" s="252">
        <v>10</v>
      </c>
      <c r="BN5" s="252">
        <v>17</v>
      </c>
      <c r="BO5" s="252">
        <v>24</v>
      </c>
    </row>
    <row r="6" spans="1:67" ht="15.75" thickBot="1" x14ac:dyDescent="0.3">
      <c r="C6" s="336" t="s">
        <v>267</v>
      </c>
      <c r="D6" s="336"/>
      <c r="E6" s="336"/>
      <c r="F6" s="336"/>
      <c r="J6" s="339" t="s">
        <v>268</v>
      </c>
      <c r="K6" s="339"/>
      <c r="L6" s="339"/>
      <c r="M6" s="339"/>
      <c r="O6" s="345"/>
      <c r="P6" s="254">
        <v>7</v>
      </c>
      <c r="Q6" s="254">
        <v>14</v>
      </c>
      <c r="R6" s="254">
        <v>21</v>
      </c>
      <c r="S6" s="254">
        <v>27</v>
      </c>
      <c r="T6" s="348"/>
      <c r="U6" s="252">
        <v>12</v>
      </c>
      <c r="V6" s="252">
        <v>19</v>
      </c>
      <c r="W6" s="252">
        <v>26</v>
      </c>
      <c r="X6" s="348"/>
      <c r="Y6" s="252">
        <v>9</v>
      </c>
      <c r="Z6" s="252">
        <v>16</v>
      </c>
      <c r="AA6" s="252">
        <v>23</v>
      </c>
      <c r="AB6" s="252">
        <v>30</v>
      </c>
      <c r="AC6" s="252">
        <v>7</v>
      </c>
      <c r="AD6" s="252">
        <v>14</v>
      </c>
      <c r="AE6" s="252">
        <v>21</v>
      </c>
      <c r="AF6" s="252">
        <v>26</v>
      </c>
      <c r="AG6" s="351"/>
      <c r="AH6" s="252">
        <v>11</v>
      </c>
      <c r="AI6" s="252">
        <v>18</v>
      </c>
      <c r="AJ6" s="252">
        <v>25</v>
      </c>
      <c r="AK6" s="351"/>
      <c r="AL6" s="252">
        <v>8</v>
      </c>
      <c r="AM6" s="252">
        <v>15</v>
      </c>
      <c r="AN6" s="252">
        <v>22</v>
      </c>
      <c r="AO6" s="351"/>
      <c r="AP6" s="252">
        <v>8</v>
      </c>
      <c r="AQ6" s="252">
        <v>15</v>
      </c>
      <c r="AR6" s="252">
        <v>22</v>
      </c>
      <c r="AS6" s="252">
        <v>29</v>
      </c>
      <c r="AT6" s="351"/>
      <c r="AU6" s="252">
        <v>12</v>
      </c>
      <c r="AV6" s="252">
        <v>19</v>
      </c>
      <c r="AW6" s="252">
        <v>26</v>
      </c>
      <c r="AX6" s="358"/>
      <c r="AY6" s="253">
        <v>10</v>
      </c>
      <c r="AZ6" s="252">
        <v>17</v>
      </c>
      <c r="BA6" s="252">
        <v>24</v>
      </c>
      <c r="BB6" s="252">
        <v>21</v>
      </c>
      <c r="BC6" s="252">
        <v>7</v>
      </c>
      <c r="BD6" s="252">
        <v>14</v>
      </c>
      <c r="BE6" s="252">
        <v>21</v>
      </c>
      <c r="BF6" s="252">
        <v>28</v>
      </c>
      <c r="BG6" s="351"/>
      <c r="BH6" s="252">
        <v>12</v>
      </c>
      <c r="BI6" s="252">
        <v>19</v>
      </c>
      <c r="BJ6" s="252">
        <v>26</v>
      </c>
      <c r="BK6" s="252">
        <v>2</v>
      </c>
      <c r="BL6" s="252">
        <v>9</v>
      </c>
      <c r="BM6" s="252">
        <v>16</v>
      </c>
      <c r="BN6" s="252">
        <v>23</v>
      </c>
      <c r="BO6" s="252">
        <v>31</v>
      </c>
    </row>
    <row r="7" spans="1:67" ht="15.75" thickBot="1" x14ac:dyDescent="0.3">
      <c r="O7" s="346"/>
      <c r="P7" s="255">
        <v>1</v>
      </c>
      <c r="Q7" s="255">
        <v>2</v>
      </c>
      <c r="R7" s="255">
        <v>3</v>
      </c>
      <c r="S7" s="255">
        <v>4</v>
      </c>
      <c r="T7" s="255">
        <v>5</v>
      </c>
      <c r="U7" s="255">
        <v>6</v>
      </c>
      <c r="V7" s="255">
        <v>7</v>
      </c>
      <c r="W7" s="255">
        <v>8</v>
      </c>
      <c r="X7" s="255">
        <v>9</v>
      </c>
      <c r="Y7" s="255">
        <v>10</v>
      </c>
      <c r="Z7" s="255">
        <v>11</v>
      </c>
      <c r="AA7" s="255">
        <v>12</v>
      </c>
      <c r="AB7" s="255">
        <v>13</v>
      </c>
      <c r="AC7" s="255">
        <v>14</v>
      </c>
      <c r="AD7" s="255">
        <v>15</v>
      </c>
      <c r="AE7" s="255">
        <v>16</v>
      </c>
      <c r="AF7" s="255">
        <v>17</v>
      </c>
      <c r="AG7" s="255">
        <v>18</v>
      </c>
      <c r="AH7" s="255">
        <v>19</v>
      </c>
      <c r="AI7" s="255">
        <v>20</v>
      </c>
      <c r="AJ7" s="255">
        <v>21</v>
      </c>
      <c r="AK7" s="255">
        <v>22</v>
      </c>
      <c r="AL7" s="255">
        <v>23</v>
      </c>
      <c r="AM7" s="255">
        <v>24</v>
      </c>
      <c r="AN7" s="255">
        <v>25</v>
      </c>
      <c r="AO7" s="255">
        <v>26</v>
      </c>
      <c r="AP7" s="255">
        <v>27</v>
      </c>
      <c r="AQ7" s="255">
        <v>28</v>
      </c>
      <c r="AR7" s="255">
        <v>29</v>
      </c>
      <c r="AS7" s="255">
        <v>30</v>
      </c>
      <c r="AT7" s="255">
        <v>31</v>
      </c>
      <c r="AU7" s="255">
        <v>32</v>
      </c>
      <c r="AV7" s="255">
        <v>33</v>
      </c>
      <c r="AW7" s="255">
        <v>34</v>
      </c>
      <c r="AX7" s="255">
        <v>35</v>
      </c>
      <c r="AY7" s="255">
        <v>36</v>
      </c>
      <c r="AZ7" s="255">
        <v>37</v>
      </c>
      <c r="BA7" s="255">
        <v>38</v>
      </c>
      <c r="BB7" s="255">
        <v>39</v>
      </c>
      <c r="BC7" s="255">
        <v>40</v>
      </c>
      <c r="BD7" s="255">
        <v>41</v>
      </c>
      <c r="BE7" s="255">
        <v>42</v>
      </c>
      <c r="BF7" s="255">
        <v>43</v>
      </c>
      <c r="BG7" s="255">
        <v>44</v>
      </c>
      <c r="BH7" s="255">
        <v>45</v>
      </c>
      <c r="BI7" s="255">
        <v>46</v>
      </c>
      <c r="BJ7" s="255">
        <v>47</v>
      </c>
      <c r="BK7" s="255">
        <v>48</v>
      </c>
      <c r="BL7" s="255">
        <v>49</v>
      </c>
      <c r="BM7" s="255">
        <v>50</v>
      </c>
      <c r="BN7" s="255">
        <v>51</v>
      </c>
      <c r="BO7" s="255">
        <v>52</v>
      </c>
    </row>
    <row r="8" spans="1:67" ht="15.75" thickBot="1" x14ac:dyDescent="0.3">
      <c r="O8" s="256">
        <v>1</v>
      </c>
      <c r="P8" s="275" t="s">
        <v>255</v>
      </c>
      <c r="Q8" s="276" t="s">
        <v>255</v>
      </c>
      <c r="R8" s="276" t="s">
        <v>255</v>
      </c>
      <c r="S8" s="276" t="s">
        <v>255</v>
      </c>
      <c r="T8" s="276" t="s">
        <v>255</v>
      </c>
      <c r="U8" s="276" t="s">
        <v>255</v>
      </c>
      <c r="V8" s="276" t="s">
        <v>255</v>
      </c>
      <c r="W8" s="276" t="s">
        <v>255</v>
      </c>
      <c r="X8" s="276" t="s">
        <v>255</v>
      </c>
      <c r="Y8" s="276" t="s">
        <v>255</v>
      </c>
      <c r="Z8" s="276" t="s">
        <v>255</v>
      </c>
      <c r="AA8" s="276" t="s">
        <v>255</v>
      </c>
      <c r="AB8" s="276" t="s">
        <v>255</v>
      </c>
      <c r="AC8" s="276" t="s">
        <v>255</v>
      </c>
      <c r="AD8" s="276" t="s">
        <v>255</v>
      </c>
      <c r="AE8" s="276" t="s">
        <v>255</v>
      </c>
      <c r="AF8" s="276" t="s">
        <v>255</v>
      </c>
      <c r="AG8" s="272" t="s">
        <v>257</v>
      </c>
      <c r="AH8" s="272" t="s">
        <v>257</v>
      </c>
      <c r="AI8" s="276" t="s">
        <v>255</v>
      </c>
      <c r="AJ8" s="276" t="s">
        <v>255</v>
      </c>
      <c r="AK8" s="276" t="s">
        <v>255</v>
      </c>
      <c r="AL8" s="276" t="s">
        <v>255</v>
      </c>
      <c r="AM8" s="276" t="s">
        <v>255</v>
      </c>
      <c r="AN8" s="276" t="s">
        <v>255</v>
      </c>
      <c r="AO8" s="276" t="s">
        <v>255</v>
      </c>
      <c r="AP8" s="276" t="s">
        <v>255</v>
      </c>
      <c r="AQ8" s="276" t="s">
        <v>255</v>
      </c>
      <c r="AR8" s="276" t="s">
        <v>255</v>
      </c>
      <c r="AS8" s="276" t="s">
        <v>255</v>
      </c>
      <c r="AT8" s="276" t="s">
        <v>255</v>
      </c>
      <c r="AU8" s="276" t="s">
        <v>255</v>
      </c>
      <c r="AV8" s="276" t="s">
        <v>255</v>
      </c>
      <c r="AW8" s="276" t="s">
        <v>255</v>
      </c>
      <c r="AX8" s="276" t="s">
        <v>255</v>
      </c>
      <c r="AY8" s="276" t="s">
        <v>255</v>
      </c>
      <c r="AZ8" s="276" t="s">
        <v>255</v>
      </c>
      <c r="BA8" s="276" t="s">
        <v>255</v>
      </c>
      <c r="BB8" s="276" t="s">
        <v>255</v>
      </c>
      <c r="BC8" s="276" t="s">
        <v>255</v>
      </c>
      <c r="BD8" s="276" t="s">
        <v>255</v>
      </c>
      <c r="BE8" s="276" t="s">
        <v>255</v>
      </c>
      <c r="BF8" s="276" t="s">
        <v>255</v>
      </c>
      <c r="BG8" s="272" t="s">
        <v>257</v>
      </c>
      <c r="BH8" s="272" t="s">
        <v>257</v>
      </c>
      <c r="BI8" s="272" t="s">
        <v>257</v>
      </c>
      <c r="BJ8" s="272" t="s">
        <v>257</v>
      </c>
      <c r="BK8" s="272" t="s">
        <v>257</v>
      </c>
      <c r="BL8" s="272" t="s">
        <v>257</v>
      </c>
      <c r="BM8" s="272" t="s">
        <v>257</v>
      </c>
      <c r="BN8" s="272" t="s">
        <v>257</v>
      </c>
      <c r="BO8" s="272" t="s">
        <v>257</v>
      </c>
    </row>
    <row r="9" spans="1:67" ht="15.75" thickBot="1" x14ac:dyDescent="0.3">
      <c r="O9" s="257">
        <v>2</v>
      </c>
      <c r="P9" s="277" t="s">
        <v>255</v>
      </c>
      <c r="Q9" s="278" t="s">
        <v>255</v>
      </c>
      <c r="R9" s="278" t="s">
        <v>255</v>
      </c>
      <c r="S9" s="278" t="s">
        <v>255</v>
      </c>
      <c r="T9" s="278" t="s">
        <v>255</v>
      </c>
      <c r="U9" s="278" t="s">
        <v>255</v>
      </c>
      <c r="V9" s="278" t="s">
        <v>255</v>
      </c>
      <c r="W9" s="278" t="s">
        <v>256</v>
      </c>
      <c r="X9" s="278" t="s">
        <v>256</v>
      </c>
      <c r="Y9" s="278" t="s">
        <v>256</v>
      </c>
      <c r="Z9" s="278" t="s">
        <v>256</v>
      </c>
      <c r="AA9" s="278" t="s">
        <v>256</v>
      </c>
      <c r="AB9" s="278" t="s">
        <v>256</v>
      </c>
      <c r="AC9" s="278" t="s">
        <v>256</v>
      </c>
      <c r="AD9" s="278" t="s">
        <v>256</v>
      </c>
      <c r="AE9" s="278" t="s">
        <v>256</v>
      </c>
      <c r="AF9" s="278" t="s">
        <v>256</v>
      </c>
      <c r="AG9" s="283" t="s">
        <v>257</v>
      </c>
      <c r="AH9" s="283" t="s">
        <v>257</v>
      </c>
      <c r="AI9" s="278" t="s">
        <v>256</v>
      </c>
      <c r="AJ9" s="278" t="s">
        <v>256</v>
      </c>
      <c r="AK9" s="278" t="s">
        <v>256</v>
      </c>
      <c r="AL9" s="278" t="s">
        <v>256</v>
      </c>
      <c r="AM9" s="278" t="s">
        <v>256</v>
      </c>
      <c r="AN9" s="278" t="s">
        <v>256</v>
      </c>
      <c r="AO9" s="278" t="s">
        <v>256</v>
      </c>
      <c r="AP9" s="278" t="s">
        <v>256</v>
      </c>
      <c r="AQ9" s="278" t="s">
        <v>256</v>
      </c>
      <c r="AR9" s="278" t="s">
        <v>256</v>
      </c>
      <c r="AS9" s="278" t="s">
        <v>256</v>
      </c>
      <c r="AT9" s="278" t="s">
        <v>256</v>
      </c>
      <c r="AU9" s="278" t="s">
        <v>256</v>
      </c>
      <c r="AV9" s="278" t="s">
        <v>256</v>
      </c>
      <c r="AW9" s="278" t="s">
        <v>256</v>
      </c>
      <c r="AX9" s="278" t="s">
        <v>256</v>
      </c>
      <c r="AY9" s="278" t="s">
        <v>256</v>
      </c>
      <c r="AZ9" s="278" t="s">
        <v>256</v>
      </c>
      <c r="BA9" s="278" t="s">
        <v>256</v>
      </c>
      <c r="BB9" s="278" t="s">
        <v>256</v>
      </c>
      <c r="BC9" s="286" t="s">
        <v>258</v>
      </c>
      <c r="BD9" s="286" t="s">
        <v>258</v>
      </c>
      <c r="BE9" s="286" t="s">
        <v>258</v>
      </c>
      <c r="BF9" s="274" t="s">
        <v>259</v>
      </c>
      <c r="BG9" s="272" t="s">
        <v>257</v>
      </c>
      <c r="BH9" s="272" t="s">
        <v>257</v>
      </c>
      <c r="BI9" s="272" t="s">
        <v>257</v>
      </c>
      <c r="BJ9" s="272" t="s">
        <v>257</v>
      </c>
      <c r="BK9" s="272" t="s">
        <v>257</v>
      </c>
      <c r="BL9" s="272" t="s">
        <v>257</v>
      </c>
      <c r="BM9" s="272" t="s">
        <v>257</v>
      </c>
      <c r="BN9" s="272" t="s">
        <v>257</v>
      </c>
      <c r="BO9" s="272" t="s">
        <v>257</v>
      </c>
    </row>
    <row r="10" spans="1:67" x14ac:dyDescent="0.25">
      <c r="O10" s="257">
        <v>3</v>
      </c>
      <c r="P10" s="279" t="s">
        <v>255</v>
      </c>
      <c r="Q10" s="279" t="s">
        <v>255</v>
      </c>
      <c r="R10" s="279" t="s">
        <v>255</v>
      </c>
      <c r="S10" s="279" t="s">
        <v>255</v>
      </c>
      <c r="T10" s="279" t="s">
        <v>255</v>
      </c>
      <c r="U10" s="279" t="s">
        <v>255</v>
      </c>
      <c r="V10" s="279" t="s">
        <v>255</v>
      </c>
      <c r="W10" s="279" t="s">
        <v>255</v>
      </c>
      <c r="X10" s="285" t="s">
        <v>258</v>
      </c>
      <c r="Y10" s="285" t="s">
        <v>258</v>
      </c>
      <c r="Z10" s="285" t="s">
        <v>258</v>
      </c>
      <c r="AA10" s="285" t="s">
        <v>258</v>
      </c>
      <c r="AB10" s="285" t="s">
        <v>258</v>
      </c>
      <c r="AC10" s="285" t="s">
        <v>258</v>
      </c>
      <c r="AD10" s="285" t="s">
        <v>258</v>
      </c>
      <c r="AE10" s="285" t="s">
        <v>258</v>
      </c>
      <c r="AF10" s="285" t="s">
        <v>258</v>
      </c>
      <c r="AG10" s="283" t="s">
        <v>257</v>
      </c>
      <c r="AH10" s="284" t="s">
        <v>257</v>
      </c>
      <c r="AI10" s="279" t="s">
        <v>255</v>
      </c>
      <c r="AJ10" s="279" t="s">
        <v>255</v>
      </c>
      <c r="AK10" s="279" t="s">
        <v>255</v>
      </c>
      <c r="AL10" s="279" t="s">
        <v>255</v>
      </c>
      <c r="AM10" s="285" t="s">
        <v>258</v>
      </c>
      <c r="AN10" s="285" t="s">
        <v>258</v>
      </c>
      <c r="AO10" s="285" t="s">
        <v>258</v>
      </c>
      <c r="AP10" s="285" t="s">
        <v>258</v>
      </c>
      <c r="AQ10" s="285" t="s">
        <v>258</v>
      </c>
      <c r="AR10" s="285" t="s">
        <v>258</v>
      </c>
      <c r="AS10" s="285" t="s">
        <v>258</v>
      </c>
      <c r="AT10" s="285" t="s">
        <v>258</v>
      </c>
      <c r="AU10" s="285" t="s">
        <v>255</v>
      </c>
      <c r="AV10" s="285" t="s">
        <v>255</v>
      </c>
      <c r="AW10" s="285" t="s">
        <v>255</v>
      </c>
      <c r="AX10" s="285" t="s">
        <v>258</v>
      </c>
      <c r="AY10" s="285" t="s">
        <v>258</v>
      </c>
      <c r="AZ10" s="285" t="s">
        <v>258</v>
      </c>
      <c r="BA10" s="285" t="s">
        <v>258</v>
      </c>
      <c r="BB10" s="285" t="s">
        <v>258</v>
      </c>
      <c r="BC10" s="285" t="s">
        <v>258</v>
      </c>
      <c r="BD10" s="285" t="s">
        <v>258</v>
      </c>
      <c r="BE10" s="285" t="s">
        <v>258</v>
      </c>
      <c r="BF10" s="273" t="s">
        <v>260</v>
      </c>
      <c r="BG10" s="258"/>
      <c r="BH10" s="258"/>
      <c r="BI10" s="258"/>
      <c r="BJ10" s="258"/>
      <c r="BK10" s="258"/>
      <c r="BL10" s="258"/>
      <c r="BM10" s="258"/>
      <c r="BN10" s="258"/>
      <c r="BO10" s="258"/>
    </row>
    <row r="11" spans="1:67" x14ac:dyDescent="0.25">
      <c r="Q11" s="357" t="s">
        <v>261</v>
      </c>
      <c r="R11" s="357"/>
      <c r="S11" s="357"/>
      <c r="T11" s="357"/>
      <c r="U11" s="357"/>
      <c r="V11" s="357"/>
      <c r="W11" s="357"/>
      <c r="X11" s="357"/>
      <c r="Y11" s="357"/>
      <c r="Z11" s="357"/>
      <c r="AA11" s="357"/>
    </row>
    <row r="12" spans="1:67" thickBot="1" x14ac:dyDescent="0.35"/>
    <row r="13" spans="1:67" ht="19.5" thickBot="1" x14ac:dyDescent="0.35">
      <c r="G13" s="337" t="s">
        <v>221</v>
      </c>
      <c r="H13" s="337"/>
      <c r="I13" s="337"/>
      <c r="T13" s="339" t="s">
        <v>262</v>
      </c>
      <c r="U13" s="339"/>
      <c r="V13" s="339"/>
      <c r="W13" s="339"/>
      <c r="X13" s="339"/>
      <c r="Y13" s="339"/>
      <c r="Z13" s="339"/>
      <c r="AA13" s="339"/>
      <c r="AB13" s="355"/>
      <c r="AC13" s="287" t="s">
        <v>255</v>
      </c>
      <c r="AE13" s="339" t="s">
        <v>20</v>
      </c>
      <c r="AF13" s="339"/>
      <c r="AG13" s="339"/>
      <c r="AH13" s="339"/>
      <c r="AI13" s="339"/>
      <c r="AJ13" s="339"/>
      <c r="AK13" s="339"/>
      <c r="AL13" s="339"/>
      <c r="AM13" s="339"/>
      <c r="AN13" s="355"/>
      <c r="AO13" s="288" t="s">
        <v>258</v>
      </c>
      <c r="AQ13" s="339" t="s">
        <v>263</v>
      </c>
      <c r="AR13" s="339"/>
      <c r="AS13" s="339"/>
      <c r="AT13" s="339"/>
      <c r="AU13" s="339"/>
      <c r="AV13" s="339"/>
      <c r="AW13" s="339"/>
      <c r="AX13" s="339"/>
      <c r="AY13" s="339"/>
      <c r="AZ13" s="339"/>
      <c r="BA13" s="339"/>
      <c r="BB13" s="339"/>
      <c r="BC13" s="355"/>
      <c r="BD13" s="290" t="s">
        <v>260</v>
      </c>
    </row>
    <row r="14" spans="1:67" ht="15.75" thickBot="1" x14ac:dyDescent="0.3">
      <c r="T14" s="339" t="s">
        <v>18</v>
      </c>
      <c r="U14" s="339"/>
      <c r="V14" s="339"/>
      <c r="W14" s="339"/>
      <c r="X14" s="339"/>
      <c r="Y14" s="339"/>
      <c r="Z14" s="339"/>
      <c r="AA14" s="339"/>
      <c r="AB14" s="355"/>
      <c r="AC14" s="287" t="s">
        <v>264</v>
      </c>
      <c r="AE14" s="339" t="s">
        <v>227</v>
      </c>
      <c r="AF14" s="339"/>
      <c r="AG14" s="339"/>
      <c r="AH14" s="339"/>
      <c r="AI14" s="339"/>
      <c r="AJ14" s="339"/>
      <c r="AK14" s="339"/>
      <c r="AL14" s="339"/>
      <c r="AM14" s="339"/>
      <c r="AN14" s="355"/>
      <c r="AO14" s="289" t="s">
        <v>257</v>
      </c>
      <c r="AQ14" s="339" t="s">
        <v>5</v>
      </c>
      <c r="AR14" s="339"/>
      <c r="AS14" s="339"/>
      <c r="AT14" s="339"/>
      <c r="AU14" s="339"/>
      <c r="AV14" s="339"/>
      <c r="AW14" s="339"/>
      <c r="AX14" s="339"/>
      <c r="AY14" s="339"/>
      <c r="AZ14" s="339"/>
      <c r="BA14" s="339"/>
      <c r="BB14" s="339"/>
      <c r="BC14" s="356"/>
      <c r="BD14" s="291" t="s">
        <v>259</v>
      </c>
    </row>
    <row r="15" spans="1:67" ht="14.45" customHeight="1" x14ac:dyDescent="0.25">
      <c r="B15" s="338" t="s">
        <v>222</v>
      </c>
      <c r="C15" s="338"/>
      <c r="D15" s="338"/>
      <c r="E15" s="338"/>
      <c r="F15" s="338"/>
      <c r="G15" s="338"/>
      <c r="H15" s="338"/>
      <c r="I15" s="338"/>
      <c r="J15" s="338"/>
      <c r="K15" s="338"/>
      <c r="L15" s="338"/>
      <c r="M15" s="338"/>
    </row>
    <row r="16" spans="1:67" ht="14.45" customHeight="1" x14ac:dyDescent="0.25">
      <c r="B16" s="338"/>
      <c r="C16" s="338"/>
      <c r="D16" s="338"/>
      <c r="E16" s="338"/>
      <c r="F16" s="338"/>
      <c r="G16" s="338"/>
      <c r="H16" s="338"/>
      <c r="I16" s="338"/>
      <c r="J16" s="338"/>
      <c r="K16" s="338"/>
      <c r="L16" s="338"/>
      <c r="M16" s="338"/>
    </row>
    <row r="17" spans="2:13" ht="14.45" customHeight="1" x14ac:dyDescent="0.25">
      <c r="B17" s="338"/>
      <c r="C17" s="338"/>
      <c r="D17" s="338"/>
      <c r="E17" s="338"/>
      <c r="F17" s="338"/>
      <c r="G17" s="338"/>
      <c r="H17" s="338"/>
      <c r="I17" s="338"/>
      <c r="J17" s="338"/>
      <c r="K17" s="338"/>
      <c r="L17" s="338"/>
      <c r="M17" s="338"/>
    </row>
    <row r="18" spans="2:13" ht="14.45" customHeight="1" x14ac:dyDescent="0.25">
      <c r="B18" s="338"/>
      <c r="C18" s="338"/>
      <c r="D18" s="338"/>
      <c r="E18" s="338"/>
      <c r="F18" s="338"/>
      <c r="G18" s="338"/>
      <c r="H18" s="338"/>
      <c r="I18" s="338"/>
      <c r="J18" s="338"/>
      <c r="K18" s="338"/>
      <c r="L18" s="338"/>
      <c r="M18" s="338"/>
    </row>
    <row r="19" spans="2:13" ht="14.45" customHeight="1" x14ac:dyDescent="0.3">
      <c r="B19" s="243"/>
      <c r="C19" s="243"/>
      <c r="D19" s="243"/>
      <c r="E19" s="243"/>
      <c r="F19" s="243"/>
      <c r="G19" s="243"/>
      <c r="H19" s="243"/>
      <c r="I19" s="243"/>
      <c r="J19" s="243"/>
      <c r="K19" s="243"/>
      <c r="L19" s="243"/>
      <c r="M19" s="243"/>
    </row>
    <row r="20" spans="2:13" ht="14.45" customHeight="1" x14ac:dyDescent="0.3">
      <c r="B20" s="243"/>
      <c r="C20" s="243"/>
      <c r="D20" s="243"/>
      <c r="E20" s="243"/>
      <c r="F20" s="243"/>
      <c r="G20" s="243"/>
      <c r="H20" s="243"/>
      <c r="I20" s="243"/>
      <c r="J20" s="243"/>
      <c r="K20" s="243"/>
      <c r="L20" s="243"/>
      <c r="M20" s="243"/>
    </row>
    <row r="21" spans="2:13" x14ac:dyDescent="0.25">
      <c r="B21" s="338" t="s">
        <v>266</v>
      </c>
      <c r="C21" s="338"/>
      <c r="D21" s="338"/>
      <c r="E21" s="338"/>
      <c r="F21" s="338"/>
      <c r="G21" s="338"/>
      <c r="H21" s="338"/>
      <c r="I21" s="338"/>
      <c r="J21" s="338"/>
      <c r="K21" s="338"/>
      <c r="L21" s="338"/>
      <c r="M21" s="338"/>
    </row>
    <row r="22" spans="2:13" x14ac:dyDescent="0.25">
      <c r="B22" s="338"/>
      <c r="C22" s="338"/>
      <c r="D22" s="338"/>
      <c r="E22" s="338"/>
      <c r="F22" s="338"/>
      <c r="G22" s="338"/>
      <c r="H22" s="338"/>
      <c r="I22" s="338"/>
      <c r="J22" s="338"/>
      <c r="K22" s="338"/>
      <c r="L22" s="338"/>
      <c r="M22" s="338"/>
    </row>
    <row r="23" spans="2:13" x14ac:dyDescent="0.25">
      <c r="B23" s="338"/>
      <c r="C23" s="338"/>
      <c r="D23" s="338"/>
      <c r="E23" s="338"/>
      <c r="F23" s="338"/>
      <c r="G23" s="338"/>
      <c r="H23" s="338"/>
      <c r="I23" s="338"/>
      <c r="J23" s="338"/>
      <c r="K23" s="338"/>
      <c r="L23" s="338"/>
      <c r="M23" s="338"/>
    </row>
    <row r="24" spans="2:13" x14ac:dyDescent="0.25">
      <c r="B24" s="338"/>
      <c r="C24" s="338"/>
      <c r="D24" s="338"/>
      <c r="E24" s="338"/>
      <c r="F24" s="338"/>
      <c r="G24" s="338"/>
      <c r="H24" s="338"/>
      <c r="I24" s="338"/>
      <c r="J24" s="338"/>
      <c r="K24" s="338"/>
      <c r="L24" s="338"/>
      <c r="M24" s="338"/>
    </row>
    <row r="25" spans="2:13" x14ac:dyDescent="0.25">
      <c r="B25" s="338"/>
      <c r="C25" s="338"/>
      <c r="D25" s="338"/>
      <c r="E25" s="338"/>
      <c r="F25" s="338"/>
      <c r="G25" s="338"/>
      <c r="H25" s="338"/>
      <c r="I25" s="338"/>
      <c r="J25" s="338"/>
      <c r="K25" s="338"/>
      <c r="L25" s="338"/>
      <c r="M25" s="338"/>
    </row>
    <row r="26" spans="2:13" ht="18" x14ac:dyDescent="0.3">
      <c r="B26" s="244"/>
      <c r="C26" s="244"/>
      <c r="D26" s="244"/>
      <c r="E26" s="244"/>
      <c r="F26" s="244"/>
      <c r="G26" s="244"/>
      <c r="H26" s="244"/>
      <c r="I26" s="244"/>
      <c r="J26" s="244"/>
      <c r="K26" s="244"/>
      <c r="L26" s="244"/>
      <c r="M26" s="244"/>
    </row>
    <row r="27" spans="2:13" ht="18" x14ac:dyDescent="0.3">
      <c r="B27" s="242"/>
      <c r="C27" s="242"/>
      <c r="D27" s="242"/>
      <c r="E27" s="242"/>
      <c r="F27" s="242"/>
      <c r="G27" s="242"/>
      <c r="H27" s="242"/>
      <c r="I27" s="242"/>
      <c r="J27" s="242"/>
      <c r="K27" s="242"/>
      <c r="L27" s="242"/>
      <c r="M27" s="242"/>
    </row>
    <row r="28" spans="2:13" x14ac:dyDescent="0.25">
      <c r="B28" s="340" t="s">
        <v>223</v>
      </c>
      <c r="C28" s="340"/>
      <c r="D28" s="340"/>
      <c r="E28" s="340"/>
      <c r="F28" s="340"/>
      <c r="G28" s="340"/>
      <c r="H28" s="340"/>
      <c r="I28" s="340"/>
      <c r="J28" s="340"/>
      <c r="K28" s="340"/>
      <c r="L28" s="340"/>
      <c r="M28" s="340"/>
    </row>
    <row r="29" spans="2:13" ht="34.9" customHeight="1" x14ac:dyDescent="0.25">
      <c r="B29" s="340"/>
      <c r="C29" s="340"/>
      <c r="D29" s="340"/>
      <c r="E29" s="340"/>
      <c r="F29" s="340"/>
      <c r="G29" s="340"/>
      <c r="H29" s="340"/>
      <c r="I29" s="340"/>
      <c r="J29" s="340"/>
      <c r="K29" s="340"/>
      <c r="L29" s="340"/>
      <c r="M29" s="340"/>
    </row>
    <row r="30" spans="2:13" ht="18" x14ac:dyDescent="0.35">
      <c r="B30" s="245"/>
      <c r="C30" s="245"/>
      <c r="D30" s="245"/>
      <c r="E30" s="245"/>
      <c r="F30" s="245"/>
      <c r="G30" s="245"/>
      <c r="H30" s="245"/>
      <c r="I30" s="245"/>
      <c r="J30" s="245"/>
      <c r="K30" s="245"/>
      <c r="L30" s="245"/>
      <c r="M30" s="245"/>
    </row>
    <row r="31" spans="2:13" ht="18" x14ac:dyDescent="0.35">
      <c r="B31" s="245"/>
      <c r="C31" s="245"/>
      <c r="D31" s="245"/>
      <c r="E31" s="245"/>
      <c r="F31" s="245"/>
      <c r="G31" s="245"/>
      <c r="H31" s="245"/>
      <c r="I31" s="245"/>
      <c r="J31" s="245"/>
      <c r="K31" s="245"/>
      <c r="L31" s="245"/>
      <c r="M31" s="245"/>
    </row>
    <row r="32" spans="2:13" ht="18.75" x14ac:dyDescent="0.3">
      <c r="C32" s="341" t="s">
        <v>224</v>
      </c>
      <c r="D32" s="341"/>
      <c r="E32" s="341"/>
      <c r="F32" s="341"/>
      <c r="G32" s="341"/>
      <c r="H32" s="341"/>
      <c r="I32" s="341"/>
      <c r="J32" s="341"/>
      <c r="K32" s="341"/>
    </row>
    <row r="33" spans="2:10" ht="11.45" customHeight="1" thickBot="1" x14ac:dyDescent="0.35"/>
    <row r="34" spans="2:10" ht="30.6" customHeight="1" thickBot="1" x14ac:dyDescent="0.3">
      <c r="B34" s="342" t="s">
        <v>225</v>
      </c>
      <c r="C34" s="343" t="s">
        <v>226</v>
      </c>
      <c r="D34" s="343" t="s">
        <v>18</v>
      </c>
      <c r="E34" s="343" t="s">
        <v>20</v>
      </c>
      <c r="F34" s="343"/>
      <c r="G34" s="343" t="s">
        <v>5</v>
      </c>
      <c r="H34" s="343" t="s">
        <v>28</v>
      </c>
      <c r="I34" s="343" t="s">
        <v>227</v>
      </c>
      <c r="J34" s="343" t="s">
        <v>228</v>
      </c>
    </row>
    <row r="35" spans="2:10" ht="79.150000000000006" customHeight="1" thickBot="1" x14ac:dyDescent="0.3">
      <c r="B35" s="342"/>
      <c r="C35" s="343"/>
      <c r="D35" s="343"/>
      <c r="E35" s="246" t="s">
        <v>229</v>
      </c>
      <c r="F35" s="246" t="s">
        <v>230</v>
      </c>
      <c r="G35" s="343"/>
      <c r="H35" s="343"/>
      <c r="I35" s="343"/>
      <c r="J35" s="343"/>
    </row>
    <row r="36" spans="2:10" ht="15.75" thickBot="1" x14ac:dyDescent="0.3">
      <c r="B36" s="247" t="s">
        <v>231</v>
      </c>
      <c r="C36" s="248">
        <v>40</v>
      </c>
      <c r="D36" s="248">
        <v>0</v>
      </c>
      <c r="E36" s="248">
        <v>0</v>
      </c>
      <c r="F36" s="248">
        <v>0</v>
      </c>
      <c r="G36" s="248">
        <v>0</v>
      </c>
      <c r="H36" s="248">
        <v>0</v>
      </c>
      <c r="I36" s="248">
        <v>11</v>
      </c>
      <c r="J36" s="248">
        <f>SUM(C36:I36)</f>
        <v>51</v>
      </c>
    </row>
    <row r="37" spans="2:10" ht="15.75" thickBot="1" x14ac:dyDescent="0.3">
      <c r="B37" s="247" t="s">
        <v>232</v>
      </c>
      <c r="C37" s="248">
        <v>29</v>
      </c>
      <c r="D37" s="248">
        <v>7</v>
      </c>
      <c r="E37" s="248">
        <v>4</v>
      </c>
      <c r="F37" s="248">
        <v>0</v>
      </c>
      <c r="G37" s="248">
        <v>0</v>
      </c>
      <c r="H37" s="248">
        <v>0</v>
      </c>
      <c r="I37" s="248">
        <v>11</v>
      </c>
      <c r="J37" s="248">
        <f>SUM(C37:I37)</f>
        <v>51</v>
      </c>
    </row>
    <row r="38" spans="2:10" ht="15.75" thickBot="1" x14ac:dyDescent="0.3">
      <c r="B38" s="247" t="s">
        <v>265</v>
      </c>
      <c r="C38" s="248">
        <v>14</v>
      </c>
      <c r="D38" s="248">
        <v>0</v>
      </c>
      <c r="E38" s="248">
        <v>25</v>
      </c>
      <c r="F38" s="248">
        <v>0</v>
      </c>
      <c r="G38" s="248">
        <v>0</v>
      </c>
      <c r="H38" s="248">
        <v>1</v>
      </c>
      <c r="I38" s="248">
        <v>2</v>
      </c>
      <c r="J38" s="248">
        <f>SUM(C38:I38)</f>
        <v>42</v>
      </c>
    </row>
    <row r="39" spans="2:10" ht="15.75" thickBot="1" x14ac:dyDescent="0.3">
      <c r="B39" s="249" t="s">
        <v>1</v>
      </c>
      <c r="C39" s="250">
        <f>C36+C37+C38</f>
        <v>83</v>
      </c>
      <c r="D39" s="250">
        <f t="shared" ref="D39:I39" si="0">D36+D37+D38</f>
        <v>7</v>
      </c>
      <c r="E39" s="250">
        <f t="shared" si="0"/>
        <v>29</v>
      </c>
      <c r="F39" s="250">
        <f t="shared" si="0"/>
        <v>0</v>
      </c>
      <c r="G39" s="250">
        <f t="shared" si="0"/>
        <v>0</v>
      </c>
      <c r="H39" s="250">
        <f t="shared" si="0"/>
        <v>1</v>
      </c>
      <c r="I39" s="250">
        <f t="shared" si="0"/>
        <v>24</v>
      </c>
      <c r="J39" s="259">
        <f>J36+J37+J38</f>
        <v>144</v>
      </c>
    </row>
  </sheetData>
  <mergeCells count="48">
    <mergeCell ref="T14:AB14"/>
    <mergeCell ref="AE14:AN14"/>
    <mergeCell ref="AQ14:BC14"/>
    <mergeCell ref="BL4:BO4"/>
    <mergeCell ref="Q11:AA11"/>
    <mergeCell ref="T13:AB13"/>
    <mergeCell ref="AE13:AN13"/>
    <mergeCell ref="AQ13:BC13"/>
    <mergeCell ref="AX4:AX6"/>
    <mergeCell ref="AY4:BB4"/>
    <mergeCell ref="BC4:BF4"/>
    <mergeCell ref="BG4:BG6"/>
    <mergeCell ref="BH4:BK4"/>
    <mergeCell ref="AL4:AN4"/>
    <mergeCell ref="AO4:AO6"/>
    <mergeCell ref="AP4:AS4"/>
    <mergeCell ref="AT4:AT6"/>
    <mergeCell ref="AU4:AW4"/>
    <mergeCell ref="Y4:AB4"/>
    <mergeCell ref="AC4:AF4"/>
    <mergeCell ref="AG4:AG6"/>
    <mergeCell ref="AH4:AJ4"/>
    <mergeCell ref="AK4:AK6"/>
    <mergeCell ref="O4:O7"/>
    <mergeCell ref="P4:S4"/>
    <mergeCell ref="T4:T6"/>
    <mergeCell ref="U4:W4"/>
    <mergeCell ref="X4:X6"/>
    <mergeCell ref="B21:M25"/>
    <mergeCell ref="B28:M29"/>
    <mergeCell ref="C32:K32"/>
    <mergeCell ref="B34:B35"/>
    <mergeCell ref="C34:C35"/>
    <mergeCell ref="D34:D35"/>
    <mergeCell ref="E34:F34"/>
    <mergeCell ref="G34:G35"/>
    <mergeCell ref="H34:H35"/>
    <mergeCell ref="I34:I35"/>
    <mergeCell ref="J34:J35"/>
    <mergeCell ref="C6:F6"/>
    <mergeCell ref="G13:I13"/>
    <mergeCell ref="B15:M18"/>
    <mergeCell ref="K4:M4"/>
    <mergeCell ref="K3:L3"/>
    <mergeCell ref="K5:M5"/>
    <mergeCell ref="C3:D3"/>
    <mergeCell ref="C5:E5"/>
    <mergeCell ref="J6:M6"/>
  </mergeCells>
  <pageMargins left="0.7" right="0.7" top="0.75" bottom="0.75" header="0.3" footer="0.3"/>
  <pageSetup paperSize="9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Q101"/>
  <sheetViews>
    <sheetView tabSelected="1" zoomScaleNormal="100" workbookViewId="0">
      <pane ySplit="3" topLeftCell="A4" activePane="bottomLeft" state="frozen"/>
      <selection pane="bottomLeft" activeCell="C81" sqref="C81"/>
    </sheetView>
  </sheetViews>
  <sheetFormatPr defaultColWidth="9.140625" defaultRowHeight="15.75" x14ac:dyDescent="0.25"/>
  <cols>
    <col min="1" max="1" width="9.140625" style="5" customWidth="1"/>
    <col min="2" max="2" width="15.28515625" style="5" customWidth="1"/>
    <col min="3" max="3" width="43" style="5" customWidth="1"/>
    <col min="4" max="4" width="9.5703125" style="72" customWidth="1"/>
    <col min="5" max="5" width="9.140625" style="5"/>
    <col min="6" max="6" width="12.85546875" style="5" customWidth="1"/>
    <col min="7" max="10" width="9.140625" style="5"/>
    <col min="11" max="11" width="10" style="5" customWidth="1"/>
    <col min="12" max="12" width="8.42578125" style="5" customWidth="1"/>
    <col min="13" max="16384" width="9.140625" style="5"/>
  </cols>
  <sheetData>
    <row r="1" spans="2:17" ht="51.75" customHeight="1" thickBot="1" x14ac:dyDescent="0.3">
      <c r="B1" s="306" t="s">
        <v>0</v>
      </c>
      <c r="C1" s="328" t="s">
        <v>30</v>
      </c>
      <c r="D1" s="300" t="s">
        <v>152</v>
      </c>
      <c r="E1" s="315" t="s">
        <v>1</v>
      </c>
      <c r="F1" s="315" t="s">
        <v>156</v>
      </c>
      <c r="G1" s="318" t="s">
        <v>3</v>
      </c>
      <c r="H1" s="319"/>
      <c r="I1" s="319"/>
      <c r="J1" s="320"/>
      <c r="K1" s="303" t="s">
        <v>153</v>
      </c>
      <c r="L1" s="303" t="s">
        <v>154</v>
      </c>
      <c r="M1" s="296" t="s">
        <v>155</v>
      </c>
      <c r="N1" s="297"/>
      <c r="O1" s="297"/>
      <c r="P1" s="298"/>
    </row>
    <row r="2" spans="2:17" ht="17.25" customHeight="1" thickBot="1" x14ac:dyDescent="0.3">
      <c r="B2" s="307"/>
      <c r="C2" s="329"/>
      <c r="D2" s="301"/>
      <c r="E2" s="316"/>
      <c r="F2" s="316"/>
      <c r="G2" s="321"/>
      <c r="H2" s="322"/>
      <c r="I2" s="322"/>
      <c r="J2" s="323"/>
      <c r="K2" s="304"/>
      <c r="L2" s="304"/>
      <c r="M2" s="324" t="s">
        <v>145</v>
      </c>
      <c r="N2" s="325"/>
      <c r="O2" s="324" t="s">
        <v>146</v>
      </c>
      <c r="P2" s="325"/>
    </row>
    <row r="3" spans="2:17" ht="133.9" customHeight="1" thickBot="1" x14ac:dyDescent="0.3">
      <c r="B3" s="308"/>
      <c r="C3" s="330"/>
      <c r="D3" s="302"/>
      <c r="E3" s="317"/>
      <c r="F3" s="317"/>
      <c r="G3" s="81" t="s">
        <v>31</v>
      </c>
      <c r="H3" s="79" t="s">
        <v>4</v>
      </c>
      <c r="I3" s="9" t="s">
        <v>33</v>
      </c>
      <c r="J3" s="82" t="s">
        <v>5</v>
      </c>
      <c r="K3" s="305"/>
      <c r="L3" s="305"/>
      <c r="M3" s="79" t="s">
        <v>147</v>
      </c>
      <c r="N3" s="79" t="s">
        <v>148</v>
      </c>
      <c r="O3" s="79" t="s">
        <v>147</v>
      </c>
      <c r="P3" s="79" t="s">
        <v>148</v>
      </c>
      <c r="Q3" s="5" t="s">
        <v>184</v>
      </c>
    </row>
    <row r="4" spans="2:17" ht="16.149999999999999" thickBot="1" x14ac:dyDescent="0.35">
      <c r="B4" s="33">
        <v>1</v>
      </c>
      <c r="C4" s="34">
        <v>2</v>
      </c>
      <c r="D4" s="33">
        <v>3</v>
      </c>
      <c r="E4" s="34">
        <v>4</v>
      </c>
      <c r="F4" s="33">
        <v>5</v>
      </c>
      <c r="G4" s="34">
        <v>6</v>
      </c>
      <c r="H4" s="33">
        <v>7</v>
      </c>
      <c r="I4" s="34">
        <v>8</v>
      </c>
      <c r="J4" s="33">
        <v>9</v>
      </c>
      <c r="K4" s="269">
        <f>K5/E5*100</f>
        <v>46.913580246913575</v>
      </c>
      <c r="L4" s="269">
        <f>L5/F5*100</f>
        <v>42.333019755409218</v>
      </c>
      <c r="M4" s="33">
        <v>15</v>
      </c>
      <c r="N4" s="32">
        <v>16</v>
      </c>
      <c r="O4" s="201">
        <v>17</v>
      </c>
      <c r="P4" s="203">
        <v>18</v>
      </c>
    </row>
    <row r="5" spans="2:17" ht="32.25" thickBot="1" x14ac:dyDescent="0.3">
      <c r="B5" s="35"/>
      <c r="C5" s="174" t="s">
        <v>183</v>
      </c>
      <c r="D5" s="175"/>
      <c r="E5" s="176">
        <f>E6+E16+E39</f>
        <v>2916</v>
      </c>
      <c r="F5" s="176">
        <f t="shared" ref="F5:P5" si="0">F6+F16+F39</f>
        <v>2126</v>
      </c>
      <c r="G5" s="176">
        <f t="shared" si="0"/>
        <v>918</v>
      </c>
      <c r="H5" s="176">
        <f t="shared" si="0"/>
        <v>1068</v>
      </c>
      <c r="I5" s="176">
        <f t="shared" si="0"/>
        <v>0</v>
      </c>
      <c r="J5" s="176">
        <f t="shared" si="0"/>
        <v>36</v>
      </c>
      <c r="K5" s="176">
        <f t="shared" si="0"/>
        <v>1368</v>
      </c>
      <c r="L5" s="176">
        <f t="shared" si="0"/>
        <v>900</v>
      </c>
      <c r="M5" s="176">
        <f t="shared" si="0"/>
        <v>612</v>
      </c>
      <c r="N5" s="176">
        <f t="shared" si="0"/>
        <v>858</v>
      </c>
      <c r="O5" s="176">
        <f t="shared" si="0"/>
        <v>612</v>
      </c>
      <c r="P5" s="176">
        <f t="shared" si="0"/>
        <v>834</v>
      </c>
      <c r="Q5" s="5">
        <f>M5+N5+O5+P5</f>
        <v>2916</v>
      </c>
    </row>
    <row r="6" spans="2:17" ht="16.5" thickBot="1" x14ac:dyDescent="0.3">
      <c r="B6" s="13" t="s">
        <v>34</v>
      </c>
      <c r="C6" s="14" t="s">
        <v>35</v>
      </c>
      <c r="D6" s="15"/>
      <c r="E6" s="15">
        <f>E7+E8+E9+E10+E11+E12</f>
        <v>264</v>
      </c>
      <c r="F6" s="15">
        <f t="shared" ref="F6:P6" si="1">F7+F8+F9+F10+F11+F12</f>
        <v>164</v>
      </c>
      <c r="G6" s="15">
        <f t="shared" si="1"/>
        <v>228</v>
      </c>
      <c r="H6" s="15">
        <f t="shared" si="1"/>
        <v>0</v>
      </c>
      <c r="I6" s="15">
        <f t="shared" si="1"/>
        <v>0</v>
      </c>
      <c r="J6" s="15">
        <f t="shared" si="1"/>
        <v>0</v>
      </c>
      <c r="K6" s="15">
        <f t="shared" si="1"/>
        <v>264</v>
      </c>
      <c r="L6" s="15">
        <f t="shared" si="1"/>
        <v>0</v>
      </c>
      <c r="M6" s="15">
        <f t="shared" si="1"/>
        <v>190</v>
      </c>
      <c r="N6" s="15">
        <f t="shared" si="1"/>
        <v>74</v>
      </c>
      <c r="O6" s="15">
        <f t="shared" si="1"/>
        <v>0</v>
      </c>
      <c r="P6" s="15">
        <f t="shared" si="1"/>
        <v>0</v>
      </c>
      <c r="Q6" s="5">
        <f t="shared" ref="Q6:Q69" si="2">M6+N6+O6+P6</f>
        <v>264</v>
      </c>
    </row>
    <row r="7" spans="2:17" ht="16.5" thickBot="1" x14ac:dyDescent="0.3">
      <c r="B7" s="17" t="s">
        <v>36</v>
      </c>
      <c r="C7" s="18" t="s">
        <v>37</v>
      </c>
      <c r="D7" s="39" t="s">
        <v>150</v>
      </c>
      <c r="E7" s="77">
        <v>36</v>
      </c>
      <c r="F7" s="264">
        <v>12</v>
      </c>
      <c r="G7" s="260">
        <v>36</v>
      </c>
      <c r="H7" s="264"/>
      <c r="I7" s="260"/>
      <c r="J7" s="262"/>
      <c r="K7" s="40">
        <v>36</v>
      </c>
      <c r="L7" s="186"/>
      <c r="M7" s="77">
        <v>36</v>
      </c>
      <c r="N7" s="263"/>
      <c r="O7" s="198"/>
      <c r="P7" s="193"/>
      <c r="Q7" s="5">
        <f t="shared" si="2"/>
        <v>36</v>
      </c>
    </row>
    <row r="8" spans="2:17" ht="33.75" customHeight="1" thickBot="1" x14ac:dyDescent="0.3">
      <c r="B8" s="20" t="s">
        <v>38</v>
      </c>
      <c r="C8" s="21" t="s">
        <v>84</v>
      </c>
      <c r="D8" s="39" t="s">
        <v>150</v>
      </c>
      <c r="E8" s="260">
        <v>48</v>
      </c>
      <c r="F8" s="262">
        <v>46</v>
      </c>
      <c r="G8" s="260">
        <v>48</v>
      </c>
      <c r="H8" s="262"/>
      <c r="I8" s="260"/>
      <c r="J8" s="262"/>
      <c r="K8" s="40">
        <v>48</v>
      </c>
      <c r="L8" s="186"/>
      <c r="M8" s="260">
        <v>48</v>
      </c>
      <c r="N8" s="261"/>
      <c r="O8" s="198"/>
      <c r="P8" s="193"/>
      <c r="Q8" s="5">
        <f t="shared" si="2"/>
        <v>48</v>
      </c>
    </row>
    <row r="9" spans="2:17" ht="15" customHeight="1" thickBot="1" x14ac:dyDescent="0.3">
      <c r="B9" s="20" t="s">
        <v>40</v>
      </c>
      <c r="C9" s="21" t="s">
        <v>41</v>
      </c>
      <c r="D9" s="39" t="s">
        <v>150</v>
      </c>
      <c r="E9" s="260">
        <v>36</v>
      </c>
      <c r="F9" s="262">
        <v>12</v>
      </c>
      <c r="G9" s="260">
        <v>36</v>
      </c>
      <c r="H9" s="262"/>
      <c r="I9" s="260"/>
      <c r="J9" s="262"/>
      <c r="K9" s="40">
        <v>36</v>
      </c>
      <c r="L9" s="186"/>
      <c r="M9" s="260">
        <v>36</v>
      </c>
      <c r="N9" s="261"/>
      <c r="O9" s="198"/>
      <c r="P9" s="193"/>
      <c r="Q9" s="5">
        <f t="shared" si="2"/>
        <v>36</v>
      </c>
    </row>
    <row r="10" spans="2:17" ht="15" customHeight="1" thickBot="1" x14ac:dyDescent="0.3">
      <c r="B10" s="20" t="s">
        <v>42</v>
      </c>
      <c r="C10" s="21" t="s">
        <v>43</v>
      </c>
      <c r="D10" s="39" t="s">
        <v>151</v>
      </c>
      <c r="E10" s="185">
        <v>72</v>
      </c>
      <c r="F10" s="262">
        <v>70</v>
      </c>
      <c r="G10" s="260">
        <v>72</v>
      </c>
      <c r="H10" s="262"/>
      <c r="I10" s="260"/>
      <c r="J10" s="262"/>
      <c r="K10" s="40">
        <v>72</v>
      </c>
      <c r="L10" s="186"/>
      <c r="M10" s="260">
        <v>34</v>
      </c>
      <c r="N10" s="261">
        <v>38</v>
      </c>
      <c r="O10" s="198"/>
      <c r="P10" s="193"/>
      <c r="Q10" s="5">
        <f t="shared" si="2"/>
        <v>72</v>
      </c>
    </row>
    <row r="11" spans="2:17" ht="15" customHeight="1" thickBot="1" x14ac:dyDescent="0.3">
      <c r="B11" s="20" t="s">
        <v>44</v>
      </c>
      <c r="C11" s="21" t="s">
        <v>164</v>
      </c>
      <c r="D11" s="39" t="s">
        <v>150</v>
      </c>
      <c r="E11" s="260">
        <v>36</v>
      </c>
      <c r="F11" s="262">
        <v>12</v>
      </c>
      <c r="G11" s="260"/>
      <c r="H11" s="262"/>
      <c r="I11" s="260"/>
      <c r="J11" s="262"/>
      <c r="K11" s="40">
        <v>36</v>
      </c>
      <c r="L11" s="186"/>
      <c r="M11" s="260">
        <v>36</v>
      </c>
      <c r="N11" s="261"/>
      <c r="O11" s="198"/>
      <c r="P11" s="193"/>
      <c r="Q11" s="5">
        <f t="shared" si="2"/>
        <v>36</v>
      </c>
    </row>
    <row r="12" spans="2:17" ht="15" customHeight="1" thickBot="1" x14ac:dyDescent="0.3">
      <c r="B12" s="20" t="s">
        <v>45</v>
      </c>
      <c r="C12" s="21" t="s">
        <v>85</v>
      </c>
      <c r="D12" s="39" t="s">
        <v>150</v>
      </c>
      <c r="E12" s="260">
        <v>36</v>
      </c>
      <c r="F12" s="262">
        <v>12</v>
      </c>
      <c r="G12" s="260">
        <v>36</v>
      </c>
      <c r="H12" s="262"/>
      <c r="I12" s="260"/>
      <c r="J12" s="262"/>
      <c r="K12" s="40">
        <v>36</v>
      </c>
      <c r="L12" s="186"/>
      <c r="M12" s="260"/>
      <c r="N12" s="261">
        <v>36</v>
      </c>
      <c r="O12" s="199"/>
      <c r="P12" s="194"/>
      <c r="Q12" s="5">
        <f t="shared" si="2"/>
        <v>36</v>
      </c>
    </row>
    <row r="13" spans="2:17" ht="16.5" hidden="1" customHeight="1" thickBot="1" x14ac:dyDescent="0.35">
      <c r="B13" s="260"/>
      <c r="C13" s="262"/>
      <c r="D13" s="262"/>
      <c r="E13" s="260"/>
      <c r="F13" s="262"/>
      <c r="G13" s="260"/>
      <c r="H13" s="262"/>
      <c r="I13" s="260"/>
      <c r="J13" s="262"/>
      <c r="K13" s="19"/>
      <c r="L13" s="19"/>
      <c r="M13" s="260"/>
      <c r="N13" s="261"/>
      <c r="O13" s="190"/>
      <c r="P13" s="195"/>
      <c r="Q13" s="5">
        <f t="shared" si="2"/>
        <v>0</v>
      </c>
    </row>
    <row r="14" spans="2:17" ht="16.5" hidden="1" customHeight="1" thickBot="1" x14ac:dyDescent="0.35">
      <c r="B14" s="260"/>
      <c r="C14" s="262"/>
      <c r="D14" s="262"/>
      <c r="E14" s="260"/>
      <c r="F14" s="262"/>
      <c r="G14" s="260"/>
      <c r="H14" s="262"/>
      <c r="I14" s="260"/>
      <c r="J14" s="262"/>
      <c r="K14" s="19"/>
      <c r="L14" s="19"/>
      <c r="M14" s="260"/>
      <c r="N14" s="261"/>
      <c r="O14" s="189"/>
      <c r="P14" s="196"/>
      <c r="Q14" s="5">
        <f t="shared" si="2"/>
        <v>0</v>
      </c>
    </row>
    <row r="15" spans="2:17" ht="16.5" hidden="1" customHeight="1" thickBot="1" x14ac:dyDescent="0.35">
      <c r="B15" s="260"/>
      <c r="C15" s="262"/>
      <c r="D15" s="262"/>
      <c r="E15" s="260"/>
      <c r="F15" s="262"/>
      <c r="G15" s="260"/>
      <c r="H15" s="262"/>
      <c r="I15" s="260"/>
      <c r="J15" s="262"/>
      <c r="K15" s="19"/>
      <c r="L15" s="19"/>
      <c r="M15" s="260"/>
      <c r="N15" s="261"/>
      <c r="O15" s="207"/>
      <c r="P15" s="196"/>
      <c r="Q15" s="5">
        <f t="shared" si="2"/>
        <v>0</v>
      </c>
    </row>
    <row r="16" spans="2:17" ht="16.5" thickBot="1" x14ac:dyDescent="0.3">
      <c r="B16" s="13" t="s">
        <v>6</v>
      </c>
      <c r="C16" s="13" t="s">
        <v>7</v>
      </c>
      <c r="D16" s="15"/>
      <c r="E16" s="15">
        <f>E17+E18+E19+E37+E38</f>
        <v>366</v>
      </c>
      <c r="F16" s="15">
        <f t="shared" ref="F16:O16" si="3">F17+F18+F19+F37+F38</f>
        <v>180</v>
      </c>
      <c r="G16" s="15">
        <f t="shared" si="3"/>
        <v>304</v>
      </c>
      <c r="H16" s="15">
        <f t="shared" si="3"/>
        <v>0</v>
      </c>
      <c r="I16" s="15">
        <f t="shared" si="3"/>
        <v>0</v>
      </c>
      <c r="J16" s="15">
        <f t="shared" si="3"/>
        <v>0</v>
      </c>
      <c r="K16" s="15">
        <f t="shared" si="3"/>
        <v>314</v>
      </c>
      <c r="L16" s="15">
        <f t="shared" si="3"/>
        <v>52</v>
      </c>
      <c r="M16" s="15">
        <f t="shared" si="3"/>
        <v>158</v>
      </c>
      <c r="N16" s="15">
        <f t="shared" si="3"/>
        <v>208</v>
      </c>
      <c r="O16" s="15">
        <f t="shared" si="3"/>
        <v>0</v>
      </c>
      <c r="P16" s="15">
        <f>P17+P18+P19+P37+P38</f>
        <v>0</v>
      </c>
      <c r="Q16" s="5">
        <f t="shared" si="2"/>
        <v>366</v>
      </c>
    </row>
    <row r="17" spans="2:17" ht="16.5" thickBot="1" x14ac:dyDescent="0.3">
      <c r="B17" s="17" t="s">
        <v>8</v>
      </c>
      <c r="C17" s="18" t="s">
        <v>165</v>
      </c>
      <c r="D17" s="39" t="s">
        <v>150</v>
      </c>
      <c r="E17" s="264">
        <v>56</v>
      </c>
      <c r="F17" s="264">
        <v>30</v>
      </c>
      <c r="G17" s="77">
        <v>36</v>
      </c>
      <c r="H17" s="77"/>
      <c r="I17" s="77"/>
      <c r="J17" s="77"/>
      <c r="K17" s="4">
        <v>34</v>
      </c>
      <c r="L17" s="111">
        <v>22</v>
      </c>
      <c r="M17" s="3">
        <v>36</v>
      </c>
      <c r="N17" s="170">
        <v>20</v>
      </c>
      <c r="O17" s="198"/>
      <c r="P17" s="193"/>
      <c r="Q17" s="5">
        <f t="shared" si="2"/>
        <v>56</v>
      </c>
    </row>
    <row r="18" spans="2:17" ht="16.5" thickBot="1" x14ac:dyDescent="0.3">
      <c r="B18" s="20" t="s">
        <v>47</v>
      </c>
      <c r="C18" s="21" t="s">
        <v>166</v>
      </c>
      <c r="D18" s="39" t="s">
        <v>150</v>
      </c>
      <c r="E18" s="262">
        <v>56</v>
      </c>
      <c r="F18" s="262">
        <v>34</v>
      </c>
      <c r="G18" s="77">
        <v>56</v>
      </c>
      <c r="H18" s="77"/>
      <c r="I18" s="77"/>
      <c r="J18" s="77"/>
      <c r="K18" s="4">
        <v>56</v>
      </c>
      <c r="L18" s="111"/>
      <c r="M18" s="3">
        <v>20</v>
      </c>
      <c r="N18" s="170">
        <v>36</v>
      </c>
      <c r="O18" s="198"/>
      <c r="P18" s="193"/>
      <c r="Q18" s="5">
        <f t="shared" si="2"/>
        <v>56</v>
      </c>
    </row>
    <row r="19" spans="2:17" ht="34.9" customHeight="1" thickBot="1" x14ac:dyDescent="0.3">
      <c r="B19" s="20" t="s">
        <v>48</v>
      </c>
      <c r="C19" s="21" t="s">
        <v>167</v>
      </c>
      <c r="D19" s="39" t="s">
        <v>150</v>
      </c>
      <c r="E19" s="262">
        <v>86</v>
      </c>
      <c r="F19" s="262">
        <v>34</v>
      </c>
      <c r="G19" s="77">
        <v>56</v>
      </c>
      <c r="H19" s="77"/>
      <c r="I19" s="77"/>
      <c r="J19" s="77"/>
      <c r="K19" s="55">
        <v>56</v>
      </c>
      <c r="L19" s="187">
        <v>30</v>
      </c>
      <c r="M19" s="3">
        <v>51</v>
      </c>
      <c r="N19" s="170">
        <v>35</v>
      </c>
      <c r="O19" s="198"/>
      <c r="P19" s="193"/>
      <c r="Q19" s="5">
        <f t="shared" si="2"/>
        <v>86</v>
      </c>
    </row>
    <row r="20" spans="2:17" ht="16.5" hidden="1" customHeight="1" thickBot="1" x14ac:dyDescent="0.35">
      <c r="B20" s="22" t="s">
        <v>49</v>
      </c>
      <c r="C20" s="22"/>
      <c r="D20" s="77"/>
      <c r="E20" s="77"/>
      <c r="F20" s="77"/>
      <c r="G20" s="77"/>
      <c r="H20" s="77"/>
      <c r="I20" s="77"/>
      <c r="J20" s="77"/>
      <c r="K20" s="4"/>
      <c r="L20" s="111"/>
      <c r="M20" s="3"/>
      <c r="N20" s="170"/>
      <c r="O20" s="208"/>
      <c r="P20" s="205"/>
      <c r="Q20" s="5">
        <f t="shared" si="2"/>
        <v>0</v>
      </c>
    </row>
    <row r="21" spans="2:17" ht="16.5" hidden="1" customHeight="1" thickBot="1" x14ac:dyDescent="0.35">
      <c r="B21" s="22" t="s">
        <v>50</v>
      </c>
      <c r="C21" s="22"/>
      <c r="D21" s="77"/>
      <c r="E21" s="77"/>
      <c r="F21" s="77"/>
      <c r="G21" s="77"/>
      <c r="H21" s="77"/>
      <c r="I21" s="77"/>
      <c r="J21" s="77"/>
      <c r="K21" s="4"/>
      <c r="L21" s="111"/>
      <c r="M21" s="3"/>
      <c r="N21" s="170"/>
      <c r="O21" s="209"/>
      <c r="P21" s="206"/>
      <c r="Q21" s="5">
        <f t="shared" si="2"/>
        <v>0</v>
      </c>
    </row>
    <row r="22" spans="2:17" ht="16.5" hidden="1" customHeight="1" thickBot="1" x14ac:dyDescent="0.35">
      <c r="B22" s="22" t="s">
        <v>51</v>
      </c>
      <c r="C22" s="22"/>
      <c r="D22" s="77"/>
      <c r="E22" s="77"/>
      <c r="F22" s="77"/>
      <c r="G22" s="77"/>
      <c r="H22" s="77"/>
      <c r="I22" s="77"/>
      <c r="J22" s="77"/>
      <c r="K22" s="4"/>
      <c r="L22" s="111"/>
      <c r="M22" s="3"/>
      <c r="N22" s="170"/>
      <c r="O22" s="209"/>
      <c r="P22" s="206"/>
      <c r="Q22" s="5">
        <f t="shared" si="2"/>
        <v>0</v>
      </c>
    </row>
    <row r="23" spans="2:17" ht="16.5" hidden="1" customHeight="1" thickBot="1" x14ac:dyDescent="0.35">
      <c r="B23" s="22" t="s">
        <v>52</v>
      </c>
      <c r="C23" s="22"/>
      <c r="D23" s="77"/>
      <c r="E23" s="77"/>
      <c r="F23" s="77"/>
      <c r="G23" s="77"/>
      <c r="H23" s="77"/>
      <c r="I23" s="77"/>
      <c r="J23" s="77"/>
      <c r="K23" s="4"/>
      <c r="L23" s="111"/>
      <c r="M23" s="3"/>
      <c r="N23" s="170"/>
      <c r="O23" s="209"/>
      <c r="P23" s="206"/>
      <c r="Q23" s="5">
        <f t="shared" si="2"/>
        <v>0</v>
      </c>
    </row>
    <row r="24" spans="2:17" ht="16.5" hidden="1" customHeight="1" thickBot="1" x14ac:dyDescent="0.35">
      <c r="B24" s="22" t="s">
        <v>53</v>
      </c>
      <c r="C24" s="22"/>
      <c r="D24" s="77"/>
      <c r="E24" s="77"/>
      <c r="F24" s="77"/>
      <c r="G24" s="77"/>
      <c r="H24" s="77"/>
      <c r="I24" s="77"/>
      <c r="J24" s="77"/>
      <c r="K24" s="4"/>
      <c r="L24" s="111"/>
      <c r="M24" s="3"/>
      <c r="N24" s="170"/>
      <c r="O24" s="209"/>
      <c r="P24" s="206"/>
      <c r="Q24" s="5">
        <f t="shared" si="2"/>
        <v>0</v>
      </c>
    </row>
    <row r="25" spans="2:17" ht="16.5" hidden="1" customHeight="1" thickBot="1" x14ac:dyDescent="0.35">
      <c r="B25" s="22" t="s">
        <v>54</v>
      </c>
      <c r="C25" s="22"/>
      <c r="D25" s="77"/>
      <c r="E25" s="77"/>
      <c r="F25" s="77"/>
      <c r="G25" s="77"/>
      <c r="H25" s="77"/>
      <c r="I25" s="77"/>
      <c r="J25" s="77"/>
      <c r="K25" s="4"/>
      <c r="L25" s="111"/>
      <c r="M25" s="3"/>
      <c r="N25" s="170"/>
      <c r="O25" s="209"/>
      <c r="P25" s="206"/>
      <c r="Q25" s="5">
        <f t="shared" si="2"/>
        <v>0</v>
      </c>
    </row>
    <row r="26" spans="2:17" ht="16.5" hidden="1" customHeight="1" thickBot="1" x14ac:dyDescent="0.35">
      <c r="B26" s="22" t="s">
        <v>55</v>
      </c>
      <c r="C26" s="22"/>
      <c r="D26" s="77"/>
      <c r="E26" s="77"/>
      <c r="F26" s="77"/>
      <c r="G26" s="77"/>
      <c r="H26" s="77"/>
      <c r="I26" s="77"/>
      <c r="J26" s="77"/>
      <c r="K26" s="4"/>
      <c r="L26" s="111"/>
      <c r="M26" s="3"/>
      <c r="N26" s="170"/>
      <c r="O26" s="209"/>
      <c r="P26" s="206"/>
      <c r="Q26" s="5">
        <f t="shared" si="2"/>
        <v>0</v>
      </c>
    </row>
    <row r="27" spans="2:17" ht="16.5" hidden="1" customHeight="1" thickBot="1" x14ac:dyDescent="0.35">
      <c r="B27" s="22" t="s">
        <v>56</v>
      </c>
      <c r="C27" s="22"/>
      <c r="D27" s="77"/>
      <c r="E27" s="77"/>
      <c r="F27" s="77"/>
      <c r="G27" s="77"/>
      <c r="H27" s="77"/>
      <c r="I27" s="77"/>
      <c r="J27" s="77"/>
      <c r="K27" s="4"/>
      <c r="L27" s="111"/>
      <c r="M27" s="3"/>
      <c r="N27" s="170"/>
      <c r="O27" s="209"/>
      <c r="P27" s="206"/>
      <c r="Q27" s="5">
        <f t="shared" si="2"/>
        <v>0</v>
      </c>
    </row>
    <row r="28" spans="2:17" ht="16.5" hidden="1" customHeight="1" thickBot="1" x14ac:dyDescent="0.35">
      <c r="B28" s="22" t="s">
        <v>57</v>
      </c>
      <c r="C28" s="22"/>
      <c r="D28" s="77"/>
      <c r="E28" s="77"/>
      <c r="F28" s="77"/>
      <c r="G28" s="77"/>
      <c r="H28" s="77"/>
      <c r="I28" s="77"/>
      <c r="J28" s="77"/>
      <c r="K28" s="4"/>
      <c r="L28" s="111"/>
      <c r="M28" s="3"/>
      <c r="N28" s="170"/>
      <c r="O28" s="209"/>
      <c r="P28" s="206"/>
      <c r="Q28" s="5">
        <f t="shared" si="2"/>
        <v>0</v>
      </c>
    </row>
    <row r="29" spans="2:17" ht="16.5" hidden="1" customHeight="1" thickBot="1" x14ac:dyDescent="0.35">
      <c r="B29" s="22" t="s">
        <v>58</v>
      </c>
      <c r="C29" s="22"/>
      <c r="D29" s="77"/>
      <c r="E29" s="77"/>
      <c r="F29" s="77"/>
      <c r="G29" s="77"/>
      <c r="H29" s="77"/>
      <c r="I29" s="77"/>
      <c r="J29" s="77"/>
      <c r="K29" s="4"/>
      <c r="L29" s="111"/>
      <c r="M29" s="3"/>
      <c r="N29" s="170"/>
      <c r="O29" s="209"/>
      <c r="P29" s="206"/>
      <c r="Q29" s="5">
        <f t="shared" si="2"/>
        <v>0</v>
      </c>
    </row>
    <row r="30" spans="2:17" ht="16.5" hidden="1" customHeight="1" thickBot="1" x14ac:dyDescent="0.35">
      <c r="B30" s="22" t="s">
        <v>59</v>
      </c>
      <c r="C30" s="22"/>
      <c r="D30" s="77"/>
      <c r="E30" s="77"/>
      <c r="F30" s="77"/>
      <c r="G30" s="77"/>
      <c r="H30" s="77"/>
      <c r="I30" s="77"/>
      <c r="J30" s="77"/>
      <c r="K30" s="4"/>
      <c r="L30" s="111"/>
      <c r="M30" s="3"/>
      <c r="N30" s="170"/>
      <c r="O30" s="209"/>
      <c r="P30" s="206"/>
      <c r="Q30" s="5">
        <f t="shared" si="2"/>
        <v>0</v>
      </c>
    </row>
    <row r="31" spans="2:17" ht="16.5" hidden="1" customHeight="1" thickBot="1" x14ac:dyDescent="0.35">
      <c r="B31" s="22" t="s">
        <v>60</v>
      </c>
      <c r="C31" s="22"/>
      <c r="D31" s="77"/>
      <c r="E31" s="77"/>
      <c r="F31" s="77"/>
      <c r="G31" s="77"/>
      <c r="H31" s="77"/>
      <c r="I31" s="77"/>
      <c r="J31" s="77"/>
      <c r="K31" s="4"/>
      <c r="L31" s="111"/>
      <c r="M31" s="3"/>
      <c r="N31" s="170"/>
      <c r="O31" s="209"/>
      <c r="P31" s="206"/>
      <c r="Q31" s="5">
        <f t="shared" si="2"/>
        <v>0</v>
      </c>
    </row>
    <row r="32" spans="2:17" ht="16.5" hidden="1" customHeight="1" thickBot="1" x14ac:dyDescent="0.35">
      <c r="B32" s="22" t="s">
        <v>61</v>
      </c>
      <c r="C32" s="22"/>
      <c r="D32" s="77"/>
      <c r="E32" s="77"/>
      <c r="F32" s="77"/>
      <c r="G32" s="77"/>
      <c r="H32" s="77"/>
      <c r="I32" s="77"/>
      <c r="J32" s="77"/>
      <c r="K32" s="4"/>
      <c r="L32" s="111"/>
      <c r="M32" s="3"/>
      <c r="N32" s="170"/>
      <c r="O32" s="209"/>
      <c r="P32" s="206"/>
      <c r="Q32" s="5">
        <f t="shared" si="2"/>
        <v>0</v>
      </c>
    </row>
    <row r="33" spans="2:17" ht="16.5" hidden="1" customHeight="1" thickBot="1" x14ac:dyDescent="0.35">
      <c r="B33" s="22" t="s">
        <v>62</v>
      </c>
      <c r="C33" s="22"/>
      <c r="D33" s="77"/>
      <c r="E33" s="77"/>
      <c r="F33" s="77"/>
      <c r="G33" s="77"/>
      <c r="H33" s="77"/>
      <c r="I33" s="77"/>
      <c r="J33" s="77"/>
      <c r="K33" s="4"/>
      <c r="L33" s="111"/>
      <c r="M33" s="3"/>
      <c r="N33" s="170"/>
      <c r="O33" s="209"/>
      <c r="P33" s="206"/>
      <c r="Q33" s="5">
        <f t="shared" si="2"/>
        <v>0</v>
      </c>
    </row>
    <row r="34" spans="2:17" ht="16.5" hidden="1" customHeight="1" thickBot="1" x14ac:dyDescent="0.35">
      <c r="B34" s="22" t="s">
        <v>63</v>
      </c>
      <c r="C34" s="22"/>
      <c r="D34" s="77"/>
      <c r="E34" s="77"/>
      <c r="F34" s="77"/>
      <c r="G34" s="77"/>
      <c r="H34" s="77"/>
      <c r="I34" s="77"/>
      <c r="J34" s="77"/>
      <c r="K34" s="4"/>
      <c r="L34" s="111"/>
      <c r="M34" s="3"/>
      <c r="N34" s="170"/>
      <c r="O34" s="209"/>
      <c r="P34" s="206"/>
      <c r="Q34" s="5">
        <f t="shared" si="2"/>
        <v>0</v>
      </c>
    </row>
    <row r="35" spans="2:17" ht="16.5" hidden="1" customHeight="1" thickBot="1" x14ac:dyDescent="0.35">
      <c r="B35" s="22" t="s">
        <v>64</v>
      </c>
      <c r="C35" s="22"/>
      <c r="D35" s="77"/>
      <c r="E35" s="77"/>
      <c r="F35" s="77"/>
      <c r="G35" s="77"/>
      <c r="H35" s="77"/>
      <c r="I35" s="77"/>
      <c r="J35" s="77"/>
      <c r="K35" s="4"/>
      <c r="L35" s="111"/>
      <c r="M35" s="3"/>
      <c r="N35" s="170"/>
      <c r="O35" s="209"/>
      <c r="P35" s="206"/>
      <c r="Q35" s="5">
        <f t="shared" si="2"/>
        <v>0</v>
      </c>
    </row>
    <row r="36" spans="2:17" ht="16.5" hidden="1" customHeight="1" thickBot="1" x14ac:dyDescent="0.35">
      <c r="B36" s="22" t="s">
        <v>65</v>
      </c>
      <c r="C36" s="23"/>
      <c r="D36" s="73"/>
      <c r="E36" s="77"/>
      <c r="F36" s="77"/>
      <c r="G36" s="77"/>
      <c r="H36" s="77"/>
      <c r="I36" s="77"/>
      <c r="J36" s="77"/>
      <c r="K36" s="4"/>
      <c r="L36" s="111"/>
      <c r="M36" s="3"/>
      <c r="N36" s="170"/>
      <c r="O36" s="209"/>
      <c r="P36" s="206"/>
      <c r="Q36" s="5">
        <f t="shared" si="2"/>
        <v>0</v>
      </c>
    </row>
    <row r="37" spans="2:17" ht="16.5" customHeight="1" thickBot="1" x14ac:dyDescent="0.3">
      <c r="B37" s="20" t="s">
        <v>49</v>
      </c>
      <c r="C37" s="21" t="s">
        <v>168</v>
      </c>
      <c r="D37" s="73"/>
      <c r="E37" s="77">
        <v>90</v>
      </c>
      <c r="F37" s="77">
        <v>22</v>
      </c>
      <c r="G37" s="77">
        <v>78</v>
      </c>
      <c r="H37" s="77"/>
      <c r="I37" s="77"/>
      <c r="J37" s="77"/>
      <c r="K37" s="4">
        <v>90</v>
      </c>
      <c r="L37" s="111"/>
      <c r="M37" s="3">
        <v>51</v>
      </c>
      <c r="N37" s="170">
        <v>39</v>
      </c>
      <c r="O37" s="197"/>
      <c r="P37" s="192"/>
      <c r="Q37" s="5">
        <f t="shared" si="2"/>
        <v>90</v>
      </c>
    </row>
    <row r="38" spans="2:17" ht="29.45" customHeight="1" thickBot="1" x14ac:dyDescent="0.3">
      <c r="B38" s="20" t="s">
        <v>50</v>
      </c>
      <c r="C38" s="22" t="s">
        <v>169</v>
      </c>
      <c r="D38" s="73"/>
      <c r="E38" s="77">
        <v>78</v>
      </c>
      <c r="F38" s="77">
        <v>60</v>
      </c>
      <c r="G38" s="77">
        <v>78</v>
      </c>
      <c r="H38" s="77"/>
      <c r="I38" s="77"/>
      <c r="J38" s="77"/>
      <c r="K38" s="4">
        <v>78</v>
      </c>
      <c r="L38" s="111"/>
      <c r="M38" s="3"/>
      <c r="N38" s="170">
        <v>78</v>
      </c>
      <c r="O38" s="221"/>
      <c r="P38" s="222"/>
      <c r="Q38" s="5">
        <f t="shared" si="2"/>
        <v>78</v>
      </c>
    </row>
    <row r="39" spans="2:17" ht="16.5" thickBot="1" x14ac:dyDescent="0.3">
      <c r="B39" s="13" t="s">
        <v>10</v>
      </c>
      <c r="C39" s="13" t="s">
        <v>11</v>
      </c>
      <c r="D39" s="15"/>
      <c r="E39" s="15">
        <f>E40+E49+E63+E70+E82</f>
        <v>2286</v>
      </c>
      <c r="F39" s="15">
        <f t="shared" ref="F39:P39" si="4">F40+F49+F63+F70+F82</f>
        <v>1782</v>
      </c>
      <c r="G39" s="15">
        <f t="shared" si="4"/>
        <v>386</v>
      </c>
      <c r="H39" s="15">
        <f t="shared" si="4"/>
        <v>1068</v>
      </c>
      <c r="I39" s="15">
        <f t="shared" si="4"/>
        <v>0</v>
      </c>
      <c r="J39" s="15">
        <f t="shared" si="4"/>
        <v>36</v>
      </c>
      <c r="K39" s="15">
        <f t="shared" si="4"/>
        <v>790</v>
      </c>
      <c r="L39" s="15">
        <f t="shared" si="4"/>
        <v>848</v>
      </c>
      <c r="M39" s="15">
        <f t="shared" si="4"/>
        <v>264</v>
      </c>
      <c r="N39" s="15">
        <f t="shared" si="4"/>
        <v>576</v>
      </c>
      <c r="O39" s="15">
        <f t="shared" si="4"/>
        <v>612</v>
      </c>
      <c r="P39" s="15">
        <f t="shared" si="4"/>
        <v>834</v>
      </c>
      <c r="Q39" s="5">
        <f t="shared" si="2"/>
        <v>2286</v>
      </c>
    </row>
    <row r="40" spans="2:17" ht="48" thickBot="1" x14ac:dyDescent="0.3">
      <c r="B40" s="24" t="s">
        <v>12</v>
      </c>
      <c r="C40" s="25" t="s">
        <v>170</v>
      </c>
      <c r="D40" s="74"/>
      <c r="E40" s="45">
        <f>E41+E42+E45+E46+E47+E48</f>
        <v>1010</v>
      </c>
      <c r="F40" s="45">
        <f t="shared" ref="F40:P40" si="5">F41+F42+F45+F46+F47+F48</f>
        <v>748</v>
      </c>
      <c r="G40" s="45">
        <f t="shared" si="5"/>
        <v>386</v>
      </c>
      <c r="H40" s="45">
        <f t="shared" si="5"/>
        <v>564</v>
      </c>
      <c r="I40" s="45">
        <f t="shared" si="5"/>
        <v>0</v>
      </c>
      <c r="J40" s="45">
        <f t="shared" si="5"/>
        <v>16</v>
      </c>
      <c r="K40" s="45">
        <f t="shared" si="5"/>
        <v>562</v>
      </c>
      <c r="L40" s="45">
        <f t="shared" si="5"/>
        <v>432</v>
      </c>
      <c r="M40" s="45">
        <f t="shared" si="5"/>
        <v>227</v>
      </c>
      <c r="N40" s="45">
        <f t="shared" si="5"/>
        <v>319</v>
      </c>
      <c r="O40" s="45">
        <f t="shared" si="5"/>
        <v>464</v>
      </c>
      <c r="P40" s="45">
        <f t="shared" si="5"/>
        <v>0</v>
      </c>
      <c r="Q40" s="5">
        <f t="shared" si="2"/>
        <v>1010</v>
      </c>
    </row>
    <row r="41" spans="2:17" ht="48" thickBot="1" x14ac:dyDescent="0.3">
      <c r="B41" s="20" t="s">
        <v>14</v>
      </c>
      <c r="C41" s="21" t="s">
        <v>171</v>
      </c>
      <c r="D41" s="262" t="s">
        <v>150</v>
      </c>
      <c r="E41" s="77">
        <v>72</v>
      </c>
      <c r="F41" s="264">
        <v>26</v>
      </c>
      <c r="G41" s="77">
        <v>58</v>
      </c>
      <c r="H41" s="77"/>
      <c r="I41" s="77"/>
      <c r="J41" s="77"/>
      <c r="K41" s="55">
        <v>58</v>
      </c>
      <c r="L41" s="187">
        <v>14</v>
      </c>
      <c r="M41" s="3">
        <v>72</v>
      </c>
      <c r="N41" s="170"/>
      <c r="O41" s="198"/>
      <c r="P41" s="198"/>
      <c r="Q41" s="5">
        <f t="shared" si="2"/>
        <v>72</v>
      </c>
    </row>
    <row r="42" spans="2:17" ht="16.5" thickBot="1" x14ac:dyDescent="0.3">
      <c r="B42" s="20" t="s">
        <v>16</v>
      </c>
      <c r="C42" s="21" t="s">
        <v>172</v>
      </c>
      <c r="D42" s="262" t="s">
        <v>149</v>
      </c>
      <c r="E42" s="260">
        <v>108</v>
      </c>
      <c r="F42" s="262">
        <v>26</v>
      </c>
      <c r="G42" s="77">
        <v>72</v>
      </c>
      <c r="H42" s="77"/>
      <c r="I42" s="77"/>
      <c r="J42" s="77">
        <v>6</v>
      </c>
      <c r="K42" s="4">
        <v>72</v>
      </c>
      <c r="L42" s="111">
        <v>30</v>
      </c>
      <c r="M42" s="3">
        <v>27</v>
      </c>
      <c r="N42" s="170">
        <v>41</v>
      </c>
      <c r="O42" s="227">
        <v>40</v>
      </c>
      <c r="P42" s="198"/>
      <c r="Q42" s="5">
        <f t="shared" si="2"/>
        <v>108</v>
      </c>
    </row>
    <row r="43" spans="2:17" ht="16.5" hidden="1" customHeight="1" thickBot="1" x14ac:dyDescent="0.35">
      <c r="B43" s="22" t="s">
        <v>24</v>
      </c>
      <c r="C43" s="22" t="s">
        <v>15</v>
      </c>
      <c r="D43" s="77"/>
      <c r="E43" s="77"/>
      <c r="F43" s="77"/>
      <c r="G43" s="77"/>
      <c r="H43" s="77"/>
      <c r="I43" s="77"/>
      <c r="J43" s="77"/>
      <c r="K43" s="4"/>
      <c r="L43" s="111"/>
      <c r="M43" s="3"/>
      <c r="N43" s="170"/>
      <c r="O43" s="190"/>
      <c r="P43" s="208"/>
      <c r="Q43" s="5">
        <f t="shared" si="2"/>
        <v>0</v>
      </c>
    </row>
    <row r="44" spans="2:17" ht="16.5" hidden="1" customHeight="1" thickBot="1" x14ac:dyDescent="0.35">
      <c r="B44" s="22" t="s">
        <v>24</v>
      </c>
      <c r="C44" s="22" t="s">
        <v>15</v>
      </c>
      <c r="D44" s="77"/>
      <c r="E44" s="77"/>
      <c r="F44" s="77"/>
      <c r="G44" s="77"/>
      <c r="H44" s="77"/>
      <c r="I44" s="77"/>
      <c r="J44" s="77"/>
      <c r="K44" s="4"/>
      <c r="L44" s="111"/>
      <c r="M44" s="3"/>
      <c r="N44" s="170"/>
      <c r="O44" s="189"/>
      <c r="P44" s="209"/>
      <c r="Q44" s="5">
        <f t="shared" si="2"/>
        <v>0</v>
      </c>
    </row>
    <row r="45" spans="2:17" ht="28.9" customHeight="1" thickBot="1" x14ac:dyDescent="0.3">
      <c r="B45" s="20" t="s">
        <v>173</v>
      </c>
      <c r="C45" s="22" t="s">
        <v>174</v>
      </c>
      <c r="D45" s="262" t="s">
        <v>149</v>
      </c>
      <c r="E45" s="77">
        <v>262</v>
      </c>
      <c r="F45" s="264">
        <v>132</v>
      </c>
      <c r="G45" s="77">
        <v>256</v>
      </c>
      <c r="H45" s="77"/>
      <c r="I45" s="77"/>
      <c r="J45" s="77">
        <v>6</v>
      </c>
      <c r="K45" s="55">
        <v>72</v>
      </c>
      <c r="L45" s="111">
        <v>184</v>
      </c>
      <c r="M45" s="3">
        <v>68</v>
      </c>
      <c r="N45" s="3">
        <v>158</v>
      </c>
      <c r="O45" s="223">
        <v>36</v>
      </c>
      <c r="P45" s="197"/>
      <c r="Q45" s="5">
        <f t="shared" si="2"/>
        <v>262</v>
      </c>
    </row>
    <row r="46" spans="2:17" ht="48" thickBot="1" x14ac:dyDescent="0.3">
      <c r="B46" s="31" t="s">
        <v>17</v>
      </c>
      <c r="C46" s="22" t="s">
        <v>175</v>
      </c>
      <c r="D46" s="39" t="s">
        <v>150</v>
      </c>
      <c r="E46" s="77">
        <v>240</v>
      </c>
      <c r="F46" s="264">
        <v>240</v>
      </c>
      <c r="G46" s="77"/>
      <c r="H46" s="77">
        <v>240</v>
      </c>
      <c r="I46" s="77"/>
      <c r="J46" s="77"/>
      <c r="K46" s="55">
        <v>36</v>
      </c>
      <c r="L46" s="187">
        <v>204</v>
      </c>
      <c r="M46" s="3">
        <v>60</v>
      </c>
      <c r="N46" s="3">
        <v>120</v>
      </c>
      <c r="O46" s="224">
        <v>60</v>
      </c>
      <c r="P46" s="55"/>
      <c r="Q46" s="5">
        <f t="shared" si="2"/>
        <v>240</v>
      </c>
    </row>
    <row r="47" spans="2:17" ht="48" thickBot="1" x14ac:dyDescent="0.3">
      <c r="B47" s="31" t="s">
        <v>19</v>
      </c>
      <c r="C47" s="22" t="s">
        <v>175</v>
      </c>
      <c r="D47" s="39" t="s">
        <v>150</v>
      </c>
      <c r="E47" s="260">
        <v>324</v>
      </c>
      <c r="F47" s="262">
        <v>324</v>
      </c>
      <c r="G47" s="77"/>
      <c r="H47" s="77">
        <v>324</v>
      </c>
      <c r="I47" s="77"/>
      <c r="J47" s="77"/>
      <c r="K47" s="55">
        <v>324</v>
      </c>
      <c r="L47" s="111"/>
      <c r="M47" s="3"/>
      <c r="N47" s="3"/>
      <c r="O47" s="224">
        <v>324</v>
      </c>
      <c r="P47" s="198"/>
      <c r="Q47" s="5">
        <f t="shared" si="2"/>
        <v>324</v>
      </c>
    </row>
    <row r="48" spans="2:17" ht="16.5" thickBot="1" x14ac:dyDescent="0.3">
      <c r="B48" s="108"/>
      <c r="C48" s="180" t="s">
        <v>163</v>
      </c>
      <c r="D48" s="182"/>
      <c r="E48" s="183">
        <v>4</v>
      </c>
      <c r="F48" s="184"/>
      <c r="G48" s="2"/>
      <c r="H48" s="2"/>
      <c r="I48" s="2"/>
      <c r="J48" s="2">
        <v>4</v>
      </c>
      <c r="K48" s="181"/>
      <c r="L48" s="181"/>
      <c r="M48" s="2"/>
      <c r="N48" s="2"/>
      <c r="O48" s="230">
        <v>4</v>
      </c>
      <c r="P48" s="210"/>
      <c r="Q48" s="5">
        <f t="shared" si="2"/>
        <v>4</v>
      </c>
    </row>
    <row r="49" spans="2:17" ht="63.75" thickBot="1" x14ac:dyDescent="0.3">
      <c r="B49" s="24" t="s">
        <v>66</v>
      </c>
      <c r="C49" s="24" t="s">
        <v>176</v>
      </c>
      <c r="D49" s="45"/>
      <c r="E49" s="45">
        <f>E50+E51+E54+E62</f>
        <v>550</v>
      </c>
      <c r="F49" s="45">
        <f t="shared" ref="F49:P49" si="6">F50+F51+F54+F62</f>
        <v>450</v>
      </c>
      <c r="G49" s="45">
        <f t="shared" si="6"/>
        <v>0</v>
      </c>
      <c r="H49" s="45">
        <f t="shared" si="6"/>
        <v>288</v>
      </c>
      <c r="I49" s="45">
        <f t="shared" si="6"/>
        <v>0</v>
      </c>
      <c r="J49" s="45">
        <f t="shared" si="6"/>
        <v>10</v>
      </c>
      <c r="K49" s="45">
        <f t="shared" si="6"/>
        <v>144</v>
      </c>
      <c r="L49" s="45">
        <f t="shared" si="6"/>
        <v>108</v>
      </c>
      <c r="M49" s="45">
        <f t="shared" si="6"/>
        <v>0</v>
      </c>
      <c r="N49" s="45">
        <f t="shared" si="6"/>
        <v>0</v>
      </c>
      <c r="O49" s="45">
        <f t="shared" si="6"/>
        <v>148</v>
      </c>
      <c r="P49" s="45">
        <f t="shared" si="6"/>
        <v>402</v>
      </c>
      <c r="Q49" s="5">
        <f t="shared" si="2"/>
        <v>550</v>
      </c>
    </row>
    <row r="50" spans="2:17" ht="32.25" thickBot="1" x14ac:dyDescent="0.3">
      <c r="B50" s="17" t="s">
        <v>86</v>
      </c>
      <c r="C50" s="20" t="s">
        <v>177</v>
      </c>
      <c r="D50" s="262" t="s">
        <v>149</v>
      </c>
      <c r="E50" s="264">
        <v>132</v>
      </c>
      <c r="F50" s="264">
        <v>86</v>
      </c>
      <c r="G50" s="3"/>
      <c r="H50" s="3"/>
      <c r="I50" s="3"/>
      <c r="J50" s="3">
        <v>6</v>
      </c>
      <c r="K50" s="55">
        <v>72</v>
      </c>
      <c r="L50" s="187">
        <v>54</v>
      </c>
      <c r="M50" s="3"/>
      <c r="N50" s="3"/>
      <c r="O50" s="229">
        <v>62</v>
      </c>
      <c r="P50" s="55">
        <v>70</v>
      </c>
      <c r="Q50" s="5">
        <f t="shared" si="2"/>
        <v>132</v>
      </c>
    </row>
    <row r="51" spans="2:17" ht="16.149999999999999" customHeight="1" thickBot="1" x14ac:dyDescent="0.3">
      <c r="B51" s="20" t="s">
        <v>143</v>
      </c>
      <c r="C51" s="20" t="s">
        <v>178</v>
      </c>
      <c r="D51" s="262" t="s">
        <v>150</v>
      </c>
      <c r="E51" s="262">
        <v>126</v>
      </c>
      <c r="F51" s="262">
        <v>76</v>
      </c>
      <c r="G51" s="3"/>
      <c r="H51" s="3"/>
      <c r="I51" s="3"/>
      <c r="J51" s="3"/>
      <c r="K51" s="4">
        <v>72</v>
      </c>
      <c r="L51" s="111">
        <v>54</v>
      </c>
      <c r="M51" s="3"/>
      <c r="N51" s="170"/>
      <c r="O51" s="55">
        <v>86</v>
      </c>
      <c r="P51" s="55">
        <v>40</v>
      </c>
      <c r="Q51" s="5">
        <f t="shared" si="2"/>
        <v>126</v>
      </c>
    </row>
    <row r="52" spans="2:17" ht="16.5" hidden="1" customHeight="1" thickBot="1" x14ac:dyDescent="0.35">
      <c r="B52" s="22" t="s">
        <v>24</v>
      </c>
      <c r="C52" s="22" t="s">
        <v>15</v>
      </c>
      <c r="D52" s="77"/>
      <c r="E52" s="77"/>
      <c r="F52" s="264"/>
      <c r="G52" s="3"/>
      <c r="H52" s="3"/>
      <c r="I52" s="3"/>
      <c r="J52" s="3"/>
      <c r="K52" s="4"/>
      <c r="L52" s="111"/>
      <c r="M52" s="3"/>
      <c r="N52" s="170"/>
      <c r="O52" s="188"/>
      <c r="P52" s="188"/>
      <c r="Q52" s="5">
        <f t="shared" si="2"/>
        <v>0</v>
      </c>
    </row>
    <row r="53" spans="2:17" ht="16.5" hidden="1" customHeight="1" thickBot="1" x14ac:dyDescent="0.35">
      <c r="B53" s="22" t="s">
        <v>24</v>
      </c>
      <c r="C53" s="22" t="s">
        <v>15</v>
      </c>
      <c r="D53" s="260"/>
      <c r="E53" s="260"/>
      <c r="F53" s="262"/>
      <c r="G53" s="3"/>
      <c r="H53" s="3"/>
      <c r="I53" s="3"/>
      <c r="J53" s="3"/>
      <c r="K53" s="4"/>
      <c r="L53" s="111"/>
      <c r="M53" s="3"/>
      <c r="N53" s="170"/>
      <c r="O53" s="172"/>
      <c r="P53" s="172"/>
      <c r="Q53" s="5">
        <f t="shared" si="2"/>
        <v>0</v>
      </c>
    </row>
    <row r="54" spans="2:17" ht="63.75" thickBot="1" x14ac:dyDescent="0.3">
      <c r="B54" s="31" t="s">
        <v>71</v>
      </c>
      <c r="C54" s="164" t="s">
        <v>182</v>
      </c>
      <c r="D54" s="39" t="s">
        <v>150</v>
      </c>
      <c r="E54" s="260">
        <v>288</v>
      </c>
      <c r="F54" s="262">
        <v>288</v>
      </c>
      <c r="G54" s="3"/>
      <c r="H54" s="3">
        <v>288</v>
      </c>
      <c r="I54" s="3"/>
      <c r="J54" s="3"/>
      <c r="K54" s="4"/>
      <c r="L54" s="111"/>
      <c r="M54" s="3"/>
      <c r="N54" s="170"/>
      <c r="O54" s="197"/>
      <c r="P54" s="225">
        <v>288</v>
      </c>
      <c r="Q54" s="5">
        <f t="shared" si="2"/>
        <v>288</v>
      </c>
    </row>
    <row r="55" spans="2:17" ht="32.25" hidden="1" customHeight="1" thickBot="1" x14ac:dyDescent="0.35">
      <c r="B55" s="28" t="s">
        <v>72</v>
      </c>
      <c r="C55" s="28" t="s">
        <v>13</v>
      </c>
      <c r="D55" s="26"/>
      <c r="E55" s="26">
        <f t="shared" ref="E55:L55" si="7">E56+E57+E58+E59+E60+E61</f>
        <v>0</v>
      </c>
      <c r="F55" s="26">
        <f t="shared" si="7"/>
        <v>0</v>
      </c>
      <c r="G55" s="26">
        <f t="shared" si="7"/>
        <v>0</v>
      </c>
      <c r="H55" s="26">
        <f t="shared" si="7"/>
        <v>0</v>
      </c>
      <c r="I55" s="26">
        <f t="shared" si="7"/>
        <v>0</v>
      </c>
      <c r="J55" s="26">
        <f t="shared" si="7"/>
        <v>0</v>
      </c>
      <c r="K55" s="27">
        <f t="shared" si="7"/>
        <v>0</v>
      </c>
      <c r="L55" s="27">
        <f t="shared" si="7"/>
        <v>0</v>
      </c>
      <c r="M55" s="3"/>
      <c r="N55" s="170"/>
      <c r="O55" s="188"/>
      <c r="P55" s="188"/>
      <c r="Q55" s="5">
        <f t="shared" si="2"/>
        <v>0</v>
      </c>
    </row>
    <row r="56" spans="2:17" ht="16.5" hidden="1" customHeight="1" thickBot="1" x14ac:dyDescent="0.35">
      <c r="B56" s="22" t="s">
        <v>73</v>
      </c>
      <c r="C56" s="22" t="s">
        <v>15</v>
      </c>
      <c r="D56" s="77"/>
      <c r="E56" s="3"/>
      <c r="F56" s="3"/>
      <c r="G56" s="3"/>
      <c r="H56" s="3"/>
      <c r="I56" s="3"/>
      <c r="J56" s="3"/>
      <c r="K56" s="77"/>
      <c r="L56" s="4"/>
      <c r="M56" s="3"/>
      <c r="N56" s="170"/>
      <c r="O56" s="172"/>
      <c r="P56" s="172"/>
      <c r="Q56" s="5">
        <f t="shared" si="2"/>
        <v>0</v>
      </c>
    </row>
    <row r="57" spans="2:17" ht="16.5" hidden="1" customHeight="1" thickBot="1" x14ac:dyDescent="0.35">
      <c r="B57" s="22" t="s">
        <v>24</v>
      </c>
      <c r="C57" s="22" t="s">
        <v>15</v>
      </c>
      <c r="D57" s="77"/>
      <c r="E57" s="3"/>
      <c r="F57" s="3"/>
      <c r="G57" s="3"/>
      <c r="H57" s="3"/>
      <c r="I57" s="3"/>
      <c r="J57" s="3"/>
      <c r="K57" s="77"/>
      <c r="L57" s="4"/>
      <c r="M57" s="3"/>
      <c r="N57" s="170"/>
      <c r="O57" s="172"/>
      <c r="P57" s="172"/>
      <c r="Q57" s="5">
        <f t="shared" si="2"/>
        <v>0</v>
      </c>
    </row>
    <row r="58" spans="2:17" ht="16.5" hidden="1" customHeight="1" thickBot="1" x14ac:dyDescent="0.35">
      <c r="B58" s="22" t="s">
        <v>24</v>
      </c>
      <c r="C58" s="22" t="s">
        <v>15</v>
      </c>
      <c r="D58" s="77"/>
      <c r="E58" s="16"/>
      <c r="F58" s="3"/>
      <c r="G58" s="3"/>
      <c r="H58" s="3"/>
      <c r="I58" s="3"/>
      <c r="J58" s="3"/>
      <c r="K58" s="77"/>
      <c r="L58" s="4"/>
      <c r="M58" s="3"/>
      <c r="N58" s="170"/>
      <c r="O58" s="172"/>
      <c r="P58" s="172"/>
      <c r="Q58" s="5">
        <f t="shared" si="2"/>
        <v>0</v>
      </c>
    </row>
    <row r="59" spans="2:17" ht="16.5" hidden="1" customHeight="1" thickBot="1" x14ac:dyDescent="0.35">
      <c r="B59" s="22" t="s">
        <v>24</v>
      </c>
      <c r="C59" s="22" t="s">
        <v>15</v>
      </c>
      <c r="D59" s="77"/>
      <c r="E59" s="3"/>
      <c r="F59" s="3"/>
      <c r="G59" s="3"/>
      <c r="H59" s="3"/>
      <c r="I59" s="3"/>
      <c r="J59" s="3"/>
      <c r="K59" s="4"/>
      <c r="L59" s="4"/>
      <c r="M59" s="3"/>
      <c r="N59" s="170"/>
      <c r="O59" s="172"/>
      <c r="P59" s="172"/>
      <c r="Q59" s="5">
        <f t="shared" si="2"/>
        <v>0</v>
      </c>
    </row>
    <row r="60" spans="2:17" ht="16.5" hidden="1" customHeight="1" thickBot="1" x14ac:dyDescent="0.35">
      <c r="B60" s="22" t="s">
        <v>75</v>
      </c>
      <c r="C60" s="22" t="s">
        <v>18</v>
      </c>
      <c r="D60" s="77"/>
      <c r="E60" s="3"/>
      <c r="F60" s="3"/>
      <c r="G60" s="3"/>
      <c r="H60" s="3"/>
      <c r="I60" s="3"/>
      <c r="J60" s="3"/>
      <c r="K60" s="4"/>
      <c r="L60" s="4"/>
      <c r="M60" s="3"/>
      <c r="N60" s="170"/>
      <c r="O60" s="172"/>
      <c r="P60" s="172"/>
      <c r="Q60" s="5">
        <f t="shared" si="2"/>
        <v>0</v>
      </c>
    </row>
    <row r="61" spans="2:17" ht="16.5" hidden="1" customHeight="1" thickBot="1" x14ac:dyDescent="0.35">
      <c r="B61" s="22" t="s">
        <v>76</v>
      </c>
      <c r="C61" s="22" t="s">
        <v>20</v>
      </c>
      <c r="D61" s="77"/>
      <c r="E61" s="3"/>
      <c r="F61" s="3"/>
      <c r="G61" s="3"/>
      <c r="H61" s="3"/>
      <c r="I61" s="3"/>
      <c r="J61" s="3"/>
      <c r="K61" s="4"/>
      <c r="L61" s="4"/>
      <c r="M61" s="3"/>
      <c r="N61" s="170"/>
      <c r="O61" s="172"/>
      <c r="P61" s="172"/>
      <c r="Q61" s="5">
        <f t="shared" si="2"/>
        <v>0</v>
      </c>
    </row>
    <row r="62" spans="2:17" ht="16.5" customHeight="1" thickBot="1" x14ac:dyDescent="0.3">
      <c r="B62" s="105"/>
      <c r="C62" s="180" t="s">
        <v>163</v>
      </c>
      <c r="D62" s="2"/>
      <c r="E62" s="2">
        <v>4</v>
      </c>
      <c r="F62" s="2"/>
      <c r="G62" s="2"/>
      <c r="H62" s="2"/>
      <c r="I62" s="2"/>
      <c r="J62" s="2">
        <v>4</v>
      </c>
      <c r="K62" s="181"/>
      <c r="L62" s="181"/>
      <c r="M62" s="2"/>
      <c r="N62" s="117"/>
      <c r="O62" s="211"/>
      <c r="P62" s="228">
        <v>4</v>
      </c>
      <c r="Q62" s="5">
        <f t="shared" si="2"/>
        <v>4</v>
      </c>
    </row>
    <row r="63" spans="2:17" ht="51.6" customHeight="1" thickBot="1" x14ac:dyDescent="0.3">
      <c r="B63" s="167" t="s">
        <v>72</v>
      </c>
      <c r="C63" s="167" t="s">
        <v>180</v>
      </c>
      <c r="D63" s="168"/>
      <c r="E63" s="169">
        <f>E64+E65+E69</f>
        <v>402</v>
      </c>
      <c r="F63" s="169">
        <f t="shared" ref="F63:P63" si="8">F64+F65+F69</f>
        <v>328</v>
      </c>
      <c r="G63" s="169">
        <f t="shared" si="8"/>
        <v>0</v>
      </c>
      <c r="H63" s="169">
        <f t="shared" si="8"/>
        <v>0</v>
      </c>
      <c r="I63" s="169">
        <f t="shared" si="8"/>
        <v>0</v>
      </c>
      <c r="J63" s="169">
        <f t="shared" si="8"/>
        <v>10</v>
      </c>
      <c r="K63" s="169">
        <f t="shared" si="8"/>
        <v>84</v>
      </c>
      <c r="L63" s="169">
        <f t="shared" si="8"/>
        <v>20</v>
      </c>
      <c r="M63" s="169">
        <f t="shared" si="8"/>
        <v>0</v>
      </c>
      <c r="N63" s="169">
        <f t="shared" si="8"/>
        <v>0</v>
      </c>
      <c r="O63" s="169">
        <f t="shared" si="8"/>
        <v>0</v>
      </c>
      <c r="P63" s="169">
        <f t="shared" si="8"/>
        <v>402</v>
      </c>
      <c r="Q63" s="5">
        <f t="shared" si="2"/>
        <v>402</v>
      </c>
    </row>
    <row r="64" spans="2:17" ht="46.15" customHeight="1" thickBot="1" x14ac:dyDescent="0.3">
      <c r="B64" s="22" t="s">
        <v>181</v>
      </c>
      <c r="C64" s="22" t="s">
        <v>180</v>
      </c>
      <c r="D64" s="262" t="s">
        <v>149</v>
      </c>
      <c r="E64" s="3">
        <v>110</v>
      </c>
      <c r="F64" s="3">
        <v>40</v>
      </c>
      <c r="G64" s="3"/>
      <c r="H64" s="3"/>
      <c r="I64" s="3"/>
      <c r="J64" s="3">
        <v>6</v>
      </c>
      <c r="K64" s="55">
        <v>84</v>
      </c>
      <c r="L64" s="187">
        <v>20</v>
      </c>
      <c r="M64" s="3"/>
      <c r="N64" s="3"/>
      <c r="O64" s="198"/>
      <c r="P64" s="55">
        <v>110</v>
      </c>
      <c r="Q64" s="5">
        <f t="shared" si="2"/>
        <v>110</v>
      </c>
    </row>
    <row r="65" spans="2:17" ht="51" customHeight="1" thickBot="1" x14ac:dyDescent="0.3">
      <c r="B65" s="31" t="s">
        <v>76</v>
      </c>
      <c r="C65" s="22" t="s">
        <v>180</v>
      </c>
      <c r="D65" s="39" t="s">
        <v>150</v>
      </c>
      <c r="E65" s="3">
        <v>288</v>
      </c>
      <c r="F65" s="3">
        <v>288</v>
      </c>
      <c r="G65" s="3"/>
      <c r="H65" s="3"/>
      <c r="I65" s="3"/>
      <c r="J65" s="3"/>
      <c r="K65" s="4"/>
      <c r="L65" s="111"/>
      <c r="M65" s="3"/>
      <c r="N65" s="3"/>
      <c r="O65" s="208"/>
      <c r="P65" s="226">
        <v>288</v>
      </c>
      <c r="Q65" s="5">
        <f t="shared" si="2"/>
        <v>288</v>
      </c>
    </row>
    <row r="66" spans="2:17" ht="16.5" hidden="1" customHeight="1" thickBot="1" x14ac:dyDescent="0.35">
      <c r="B66" s="1" t="s">
        <v>22</v>
      </c>
      <c r="C66" s="1"/>
      <c r="D66" s="8"/>
      <c r="E66" s="2"/>
      <c r="F66" s="2"/>
      <c r="G66" s="2"/>
      <c r="H66" s="2"/>
      <c r="I66" s="2"/>
      <c r="J66" s="2"/>
      <c r="K66" s="111"/>
      <c r="L66" s="111">
        <v>36</v>
      </c>
      <c r="M66" s="3"/>
      <c r="N66" s="170"/>
      <c r="O66" s="172"/>
      <c r="P66" s="172"/>
      <c r="Q66" s="5">
        <f t="shared" si="2"/>
        <v>0</v>
      </c>
    </row>
    <row r="67" spans="2:17" ht="16.5" hidden="1" customHeight="1" thickBot="1" x14ac:dyDescent="0.35">
      <c r="B67" s="1" t="s">
        <v>22</v>
      </c>
      <c r="C67" s="1" t="s">
        <v>9</v>
      </c>
      <c r="D67" s="8"/>
      <c r="E67" s="2"/>
      <c r="F67" s="2"/>
      <c r="G67" s="2"/>
      <c r="H67" s="2"/>
      <c r="I67" s="2"/>
      <c r="J67" s="2"/>
      <c r="K67" s="111"/>
      <c r="L67" s="111"/>
      <c r="M67" s="3"/>
      <c r="N67" s="170"/>
      <c r="O67" s="172"/>
      <c r="P67" s="172"/>
      <c r="Q67" s="5">
        <f t="shared" si="2"/>
        <v>0</v>
      </c>
    </row>
    <row r="68" spans="2:17" ht="16.5" hidden="1" customHeight="1" thickBot="1" x14ac:dyDescent="0.35">
      <c r="B68" s="1" t="s">
        <v>22</v>
      </c>
      <c r="C68" s="1" t="s">
        <v>9</v>
      </c>
      <c r="D68" s="8"/>
      <c r="E68" s="2"/>
      <c r="F68" s="2"/>
      <c r="G68" s="2"/>
      <c r="H68" s="2"/>
      <c r="I68" s="2"/>
      <c r="J68" s="2"/>
      <c r="K68" s="111"/>
      <c r="L68" s="111"/>
      <c r="M68" s="3"/>
      <c r="N68" s="170"/>
      <c r="O68" s="191"/>
      <c r="P68" s="191"/>
      <c r="Q68" s="5">
        <f t="shared" si="2"/>
        <v>0</v>
      </c>
    </row>
    <row r="69" spans="2:17" ht="16.5" customHeight="1" thickBot="1" x14ac:dyDescent="0.3">
      <c r="B69" s="1"/>
      <c r="C69" s="180" t="s">
        <v>163</v>
      </c>
      <c r="D69" s="179"/>
      <c r="E69" s="2">
        <v>4</v>
      </c>
      <c r="F69" s="2"/>
      <c r="G69" s="2"/>
      <c r="H69" s="2"/>
      <c r="I69" s="2"/>
      <c r="J69" s="2">
        <v>4</v>
      </c>
      <c r="K69" s="181"/>
      <c r="L69" s="181"/>
      <c r="M69" s="2"/>
      <c r="N69" s="117"/>
      <c r="O69" s="212"/>
      <c r="P69" s="102">
        <v>4</v>
      </c>
      <c r="Q69" s="5">
        <f t="shared" si="2"/>
        <v>4</v>
      </c>
    </row>
    <row r="70" spans="2:17" ht="70.900000000000006" customHeight="1" thickBot="1" x14ac:dyDescent="0.3">
      <c r="B70" s="64" t="s">
        <v>77</v>
      </c>
      <c r="C70" s="173" t="s">
        <v>179</v>
      </c>
      <c r="D70" s="97"/>
      <c r="E70" s="57">
        <f>E71+E72+E73</f>
        <v>288</v>
      </c>
      <c r="F70" s="57">
        <f t="shared" ref="F70:L70" si="9">F71+F72+F73</f>
        <v>256</v>
      </c>
      <c r="G70" s="57">
        <f t="shared" si="9"/>
        <v>0</v>
      </c>
      <c r="H70" s="57">
        <f t="shared" si="9"/>
        <v>216</v>
      </c>
      <c r="I70" s="57">
        <f t="shared" si="9"/>
        <v>0</v>
      </c>
      <c r="J70" s="57">
        <f t="shared" si="9"/>
        <v>0</v>
      </c>
      <c r="K70" s="59">
        <f t="shared" si="9"/>
        <v>0</v>
      </c>
      <c r="L70" s="57">
        <f t="shared" si="9"/>
        <v>288</v>
      </c>
      <c r="M70" s="57">
        <f>M71+M72+M73</f>
        <v>37</v>
      </c>
      <c r="N70" s="91">
        <f>N71+N72+N73</f>
        <v>251</v>
      </c>
      <c r="O70" s="91">
        <f>O71+O72+O73</f>
        <v>0</v>
      </c>
      <c r="P70" s="91">
        <f>P71+P72+P73</f>
        <v>0</v>
      </c>
      <c r="Q70" s="5">
        <f t="shared" ref="Q70:Q85" si="10">M70+N70+O70+P70</f>
        <v>288</v>
      </c>
    </row>
    <row r="71" spans="2:17" ht="48" thickBot="1" x14ac:dyDescent="0.3">
      <c r="B71" s="65" t="s">
        <v>73</v>
      </c>
      <c r="C71" s="113" t="s">
        <v>179</v>
      </c>
      <c r="D71" s="114" t="s">
        <v>150</v>
      </c>
      <c r="E71" s="59">
        <v>72</v>
      </c>
      <c r="F71" s="59">
        <v>40</v>
      </c>
      <c r="G71" s="59"/>
      <c r="H71" s="59"/>
      <c r="I71" s="59"/>
      <c r="J71" s="59"/>
      <c r="K71" s="115"/>
      <c r="L71" s="60">
        <v>72</v>
      </c>
      <c r="M71" s="59">
        <v>37</v>
      </c>
      <c r="N71" s="171">
        <v>35</v>
      </c>
      <c r="O71" s="215"/>
      <c r="P71" s="216"/>
      <c r="Q71" s="5">
        <f t="shared" si="10"/>
        <v>72</v>
      </c>
    </row>
    <row r="72" spans="2:17" ht="16.5" thickBot="1" x14ac:dyDescent="0.3">
      <c r="B72" s="65" t="s">
        <v>75</v>
      </c>
      <c r="C72" s="65" t="s">
        <v>18</v>
      </c>
      <c r="D72" s="114" t="s">
        <v>150</v>
      </c>
      <c r="E72" s="59">
        <v>72</v>
      </c>
      <c r="F72" s="59">
        <v>72</v>
      </c>
      <c r="G72" s="59"/>
      <c r="H72" s="59">
        <v>72</v>
      </c>
      <c r="I72" s="59"/>
      <c r="J72" s="59"/>
      <c r="K72" s="115"/>
      <c r="L72" s="115">
        <v>72</v>
      </c>
      <c r="M72" s="59"/>
      <c r="N72" s="171">
        <v>72</v>
      </c>
      <c r="O72" s="215"/>
      <c r="P72" s="216"/>
      <c r="Q72" s="5">
        <f t="shared" si="10"/>
        <v>72</v>
      </c>
    </row>
    <row r="73" spans="2:17" ht="16.5" thickBot="1" x14ac:dyDescent="0.3">
      <c r="B73" s="65" t="s">
        <v>76</v>
      </c>
      <c r="C73" s="65" t="s">
        <v>20</v>
      </c>
      <c r="D73" s="114" t="s">
        <v>150</v>
      </c>
      <c r="E73" s="59">
        <v>144</v>
      </c>
      <c r="F73" s="59">
        <v>144</v>
      </c>
      <c r="G73" s="59"/>
      <c r="H73" s="59">
        <v>144</v>
      </c>
      <c r="I73" s="59"/>
      <c r="J73" s="59"/>
      <c r="K73" s="115"/>
      <c r="L73" s="115">
        <v>144</v>
      </c>
      <c r="M73" s="59"/>
      <c r="N73" s="171">
        <v>144</v>
      </c>
      <c r="O73" s="215"/>
      <c r="P73" s="216"/>
      <c r="Q73" s="5">
        <f t="shared" si="10"/>
        <v>144</v>
      </c>
    </row>
    <row r="74" spans="2:17" ht="16.5" thickBot="1" x14ac:dyDescent="0.3">
      <c r="B74" s="65"/>
      <c r="C74" s="177" t="s">
        <v>163</v>
      </c>
      <c r="D74" s="178"/>
      <c r="E74" s="59">
        <v>6</v>
      </c>
      <c r="F74" s="59"/>
      <c r="G74" s="59"/>
      <c r="H74" s="59"/>
      <c r="I74" s="59"/>
      <c r="J74" s="59"/>
      <c r="K74" s="115"/>
      <c r="L74" s="115"/>
      <c r="M74" s="59"/>
      <c r="N74" s="59">
        <v>6</v>
      </c>
      <c r="O74" s="217"/>
      <c r="P74" s="218"/>
      <c r="Q74" s="5">
        <f t="shared" si="10"/>
        <v>6</v>
      </c>
    </row>
    <row r="75" spans="2:17" ht="49.15" hidden="1" customHeight="1" thickBot="1" x14ac:dyDescent="0.35">
      <c r="B75" s="30" t="s">
        <v>23</v>
      </c>
      <c r="C75" s="30" t="s">
        <v>13</v>
      </c>
      <c r="D75" s="7"/>
      <c r="E75" s="7">
        <f>E76+E77+E78</f>
        <v>0</v>
      </c>
      <c r="F75" s="7">
        <f t="shared" ref="F75:L75" si="11">F76+F77+F78</f>
        <v>0</v>
      </c>
      <c r="G75" s="7">
        <f t="shared" si="11"/>
        <v>0</v>
      </c>
      <c r="H75" s="7">
        <f t="shared" si="11"/>
        <v>0</v>
      </c>
      <c r="I75" s="7">
        <f t="shared" si="11"/>
        <v>0</v>
      </c>
      <c r="J75" s="7">
        <f t="shared" si="11"/>
        <v>0</v>
      </c>
      <c r="K75" s="112">
        <f t="shared" si="11"/>
        <v>0</v>
      </c>
      <c r="L75" s="112">
        <f t="shared" si="11"/>
        <v>0</v>
      </c>
      <c r="M75" s="3"/>
      <c r="N75" s="3"/>
      <c r="O75" s="195"/>
      <c r="P75" s="188"/>
      <c r="Q75" s="5">
        <f t="shared" si="10"/>
        <v>0</v>
      </c>
    </row>
    <row r="76" spans="2:17" ht="16.5" hidden="1" customHeight="1" thickBot="1" x14ac:dyDescent="0.35">
      <c r="B76" s="1" t="s">
        <v>24</v>
      </c>
      <c r="C76" s="1" t="s">
        <v>15</v>
      </c>
      <c r="D76" s="8"/>
      <c r="E76" s="8"/>
      <c r="F76" s="8"/>
      <c r="G76" s="8"/>
      <c r="H76" s="8"/>
      <c r="I76" s="8"/>
      <c r="J76" s="8"/>
      <c r="K76" s="111"/>
      <c r="L76" s="111"/>
      <c r="M76" s="3"/>
      <c r="N76" s="3"/>
      <c r="O76" s="196"/>
      <c r="P76" s="172"/>
      <c r="Q76" s="5">
        <f t="shared" si="10"/>
        <v>0</v>
      </c>
    </row>
    <row r="77" spans="2:17" ht="16.5" hidden="1" customHeight="1" thickBot="1" x14ac:dyDescent="0.35">
      <c r="B77" s="1" t="s">
        <v>25</v>
      </c>
      <c r="C77" s="1" t="s">
        <v>18</v>
      </c>
      <c r="D77" s="8"/>
      <c r="E77" s="8"/>
      <c r="F77" s="8"/>
      <c r="G77" s="8"/>
      <c r="H77" s="8"/>
      <c r="I77" s="8"/>
      <c r="J77" s="8"/>
      <c r="K77" s="111"/>
      <c r="L77" s="111"/>
      <c r="M77" s="3"/>
      <c r="N77" s="3"/>
      <c r="O77" s="196"/>
      <c r="P77" s="172"/>
      <c r="Q77" s="5">
        <f t="shared" si="10"/>
        <v>0</v>
      </c>
    </row>
    <row r="78" spans="2:17" ht="16.5" hidden="1" customHeight="1" thickBot="1" x14ac:dyDescent="0.35">
      <c r="B78" s="1" t="s">
        <v>26</v>
      </c>
      <c r="C78" s="1" t="s">
        <v>20</v>
      </c>
      <c r="D78" s="8"/>
      <c r="E78" s="8"/>
      <c r="F78" s="8"/>
      <c r="G78" s="8"/>
      <c r="H78" s="8"/>
      <c r="I78" s="8"/>
      <c r="J78" s="8"/>
      <c r="K78" s="111"/>
      <c r="L78" s="111"/>
      <c r="M78" s="3"/>
      <c r="N78" s="3"/>
      <c r="O78" s="196"/>
      <c r="P78" s="172"/>
      <c r="Q78" s="5">
        <f t="shared" si="10"/>
        <v>0</v>
      </c>
    </row>
    <row r="79" spans="2:17" ht="16.5" customHeight="1" thickBot="1" x14ac:dyDescent="0.35">
      <c r="B79" s="165"/>
      <c r="C79" s="165"/>
      <c r="D79" s="166"/>
      <c r="E79" s="166"/>
      <c r="F79" s="166"/>
      <c r="G79" s="166"/>
      <c r="H79" s="166"/>
      <c r="I79" s="166"/>
      <c r="J79" s="166"/>
      <c r="K79" s="111"/>
      <c r="L79" s="111"/>
      <c r="M79" s="3"/>
      <c r="N79" s="3"/>
      <c r="O79" s="214"/>
      <c r="P79" s="214"/>
      <c r="Q79" s="5">
        <f t="shared" si="10"/>
        <v>0</v>
      </c>
    </row>
    <row r="80" spans="2:17" ht="16.5" customHeight="1" thickBot="1" x14ac:dyDescent="0.35">
      <c r="B80" s="165"/>
      <c r="C80" s="165"/>
      <c r="D80" s="166"/>
      <c r="E80" s="166"/>
      <c r="F80" s="166"/>
      <c r="G80" s="166"/>
      <c r="H80" s="166"/>
      <c r="I80" s="166"/>
      <c r="J80" s="166"/>
      <c r="K80" s="111"/>
      <c r="L80" s="111"/>
      <c r="M80" s="3"/>
      <c r="N80" s="3"/>
      <c r="O80" s="213"/>
      <c r="P80" s="198"/>
      <c r="Q80" s="5">
        <f t="shared" si="10"/>
        <v>0</v>
      </c>
    </row>
    <row r="81" spans="2:17" ht="16.5" customHeight="1" thickBot="1" x14ac:dyDescent="0.35">
      <c r="B81" s="165"/>
      <c r="C81" s="165"/>
      <c r="D81" s="166"/>
      <c r="E81" s="166"/>
      <c r="F81" s="166"/>
      <c r="G81" s="166"/>
      <c r="H81" s="166"/>
      <c r="I81" s="166"/>
      <c r="J81" s="166"/>
      <c r="K81" s="111"/>
      <c r="L81" s="111"/>
      <c r="M81" s="3"/>
      <c r="N81" s="3"/>
      <c r="O81" s="213"/>
      <c r="P81" s="198"/>
      <c r="Q81" s="5">
        <f t="shared" si="10"/>
        <v>0</v>
      </c>
    </row>
    <row r="82" spans="2:17" ht="16.5" thickBot="1" x14ac:dyDescent="0.3">
      <c r="B82" s="13" t="s">
        <v>27</v>
      </c>
      <c r="C82" s="13" t="s">
        <v>28</v>
      </c>
      <c r="D82" s="15"/>
      <c r="E82" s="15">
        <v>36</v>
      </c>
      <c r="F82" s="112"/>
      <c r="G82" s="112"/>
      <c r="H82" s="112"/>
      <c r="I82" s="112"/>
      <c r="J82" s="112"/>
      <c r="K82" s="111"/>
      <c r="L82" s="111"/>
      <c r="M82" s="112"/>
      <c r="N82" s="112">
        <v>6</v>
      </c>
      <c r="O82" s="270"/>
      <c r="P82" s="271">
        <v>30</v>
      </c>
      <c r="Q82" s="5">
        <f t="shared" si="10"/>
        <v>36</v>
      </c>
    </row>
    <row r="83" spans="2:17" ht="16.5" thickBot="1" x14ac:dyDescent="0.3">
      <c r="B83" s="327" t="s">
        <v>29</v>
      </c>
      <c r="C83" s="327"/>
      <c r="D83" s="16"/>
      <c r="E83" s="16">
        <f>E82+E5</f>
        <v>2952</v>
      </c>
      <c r="F83" s="16">
        <f t="shared" ref="F83:Q83" si="12">F82+F5</f>
        <v>2126</v>
      </c>
      <c r="G83" s="16">
        <f t="shared" si="12"/>
        <v>918</v>
      </c>
      <c r="H83" s="16">
        <f t="shared" si="12"/>
        <v>1068</v>
      </c>
      <c r="I83" s="16">
        <f t="shared" si="12"/>
        <v>0</v>
      </c>
      <c r="J83" s="16">
        <f t="shared" si="12"/>
        <v>36</v>
      </c>
      <c r="K83" s="16">
        <f t="shared" si="12"/>
        <v>1368</v>
      </c>
      <c r="L83" s="16">
        <f t="shared" si="12"/>
        <v>900</v>
      </c>
      <c r="M83" s="16">
        <f t="shared" si="12"/>
        <v>612</v>
      </c>
      <c r="N83" s="16">
        <f t="shared" si="12"/>
        <v>864</v>
      </c>
      <c r="O83" s="16">
        <f t="shared" si="12"/>
        <v>612</v>
      </c>
      <c r="P83" s="16">
        <f t="shared" si="12"/>
        <v>864</v>
      </c>
      <c r="Q83" s="16">
        <f t="shared" si="12"/>
        <v>2952</v>
      </c>
    </row>
    <row r="84" spans="2:17" ht="15.6" x14ac:dyDescent="0.3">
      <c r="E84" s="5">
        <v>2952</v>
      </c>
      <c r="M84" s="5">
        <f t="shared" ref="M84:P84" si="13">M85-M83</f>
        <v>0</v>
      </c>
      <c r="N84" s="5">
        <f t="shared" si="13"/>
        <v>0</v>
      </c>
      <c r="O84" s="5">
        <f t="shared" si="13"/>
        <v>0</v>
      </c>
      <c r="P84" s="5">
        <f t="shared" si="13"/>
        <v>0</v>
      </c>
      <c r="Q84" s="5">
        <f t="shared" si="10"/>
        <v>0</v>
      </c>
    </row>
    <row r="85" spans="2:17" ht="15.6" x14ac:dyDescent="0.3">
      <c r="M85" s="5">
        <v>612</v>
      </c>
      <c r="N85" s="5">
        <v>864</v>
      </c>
      <c r="O85" s="5">
        <v>612</v>
      </c>
      <c r="P85" s="5">
        <v>864</v>
      </c>
      <c r="Q85" s="5">
        <f t="shared" si="10"/>
        <v>2952</v>
      </c>
    </row>
    <row r="88" spans="2:17" ht="16.149999999999999" thickBot="1" x14ac:dyDescent="0.35"/>
    <row r="89" spans="2:17" ht="16.5" thickBot="1" x14ac:dyDescent="0.3">
      <c r="C89" s="331" t="s">
        <v>145</v>
      </c>
      <c r="D89" s="331" t="s">
        <v>209</v>
      </c>
      <c r="E89" s="333" t="s">
        <v>189</v>
      </c>
      <c r="F89" s="333"/>
      <c r="G89" s="237" t="s">
        <v>214</v>
      </c>
      <c r="H89" s="187" t="s">
        <v>213</v>
      </c>
    </row>
    <row r="90" spans="2:17" ht="16.5" thickBot="1" x14ac:dyDescent="0.3">
      <c r="C90" s="331"/>
      <c r="D90" s="331"/>
      <c r="E90" s="333" t="s">
        <v>196</v>
      </c>
      <c r="F90" s="333"/>
      <c r="G90" s="265" t="s">
        <v>201</v>
      </c>
      <c r="H90" s="265" t="s">
        <v>17</v>
      </c>
    </row>
    <row r="91" spans="2:17" ht="16.5" thickBot="1" x14ac:dyDescent="0.3">
      <c r="C91" s="331"/>
      <c r="D91" s="331" t="s">
        <v>210</v>
      </c>
      <c r="E91" s="333" t="s">
        <v>197</v>
      </c>
      <c r="F91" s="333"/>
      <c r="G91" s="331" t="s">
        <v>202</v>
      </c>
      <c r="H91" s="331" t="s">
        <v>17</v>
      </c>
    </row>
    <row r="92" spans="2:17" ht="16.5" thickBot="1" x14ac:dyDescent="0.3">
      <c r="C92" s="331"/>
      <c r="D92" s="331"/>
      <c r="E92" s="333" t="s">
        <v>198</v>
      </c>
      <c r="F92" s="333"/>
      <c r="G92" s="331"/>
      <c r="H92" s="331"/>
    </row>
    <row r="93" spans="2:17" ht="16.5" thickBot="1" x14ac:dyDescent="0.3">
      <c r="C93" s="331"/>
      <c r="D93" s="331"/>
      <c r="E93" s="333" t="s">
        <v>199</v>
      </c>
      <c r="F93" s="333"/>
      <c r="G93" s="265" t="s">
        <v>203</v>
      </c>
      <c r="H93" s="265" t="s">
        <v>79</v>
      </c>
    </row>
    <row r="94" spans="2:17" ht="16.5" thickBot="1" x14ac:dyDescent="0.3">
      <c r="C94" s="331"/>
      <c r="D94" s="331"/>
      <c r="E94" s="335" t="s">
        <v>200</v>
      </c>
      <c r="F94" s="335"/>
      <c r="G94" s="60" t="s">
        <v>204</v>
      </c>
      <c r="H94" s="60" t="s">
        <v>80</v>
      </c>
      <c r="J94" s="231"/>
    </row>
    <row r="95" spans="2:17" ht="16.5" thickBot="1" x14ac:dyDescent="0.3">
      <c r="C95" s="331" t="s">
        <v>146</v>
      </c>
      <c r="D95" s="331" t="s">
        <v>211</v>
      </c>
      <c r="E95" s="333" t="s">
        <v>190</v>
      </c>
      <c r="F95" s="333"/>
      <c r="G95" s="236" t="s">
        <v>12</v>
      </c>
      <c r="H95" s="187" t="s">
        <v>213</v>
      </c>
    </row>
    <row r="96" spans="2:17" ht="16.5" thickBot="1" x14ac:dyDescent="0.3">
      <c r="C96" s="331"/>
      <c r="D96" s="331"/>
      <c r="E96" s="333" t="s">
        <v>191</v>
      </c>
      <c r="F96" s="333"/>
      <c r="G96" s="233" t="s">
        <v>205</v>
      </c>
      <c r="H96" s="265" t="s">
        <v>19</v>
      </c>
    </row>
    <row r="97" spans="3:8" ht="16.5" thickBot="1" x14ac:dyDescent="0.3">
      <c r="C97" s="331"/>
      <c r="D97" s="331" t="s">
        <v>212</v>
      </c>
      <c r="E97" s="333" t="s">
        <v>194</v>
      </c>
      <c r="F97" s="333"/>
      <c r="G97" s="236" t="s">
        <v>66</v>
      </c>
      <c r="H97" s="187" t="s">
        <v>213</v>
      </c>
    </row>
    <row r="98" spans="3:8" ht="16.5" thickBot="1" x14ac:dyDescent="0.3">
      <c r="C98" s="331"/>
      <c r="D98" s="331"/>
      <c r="E98" s="333" t="s">
        <v>192</v>
      </c>
      <c r="F98" s="333"/>
      <c r="G98" s="233" t="s">
        <v>206</v>
      </c>
      <c r="H98" s="265" t="s">
        <v>71</v>
      </c>
    </row>
    <row r="99" spans="3:8" ht="16.5" thickBot="1" x14ac:dyDescent="0.3">
      <c r="C99" s="331"/>
      <c r="D99" s="331"/>
      <c r="E99" s="266" t="s">
        <v>193</v>
      </c>
      <c r="F99" s="266"/>
      <c r="G99" s="236" t="s">
        <v>72</v>
      </c>
      <c r="H99" s="187" t="s">
        <v>213</v>
      </c>
    </row>
    <row r="100" spans="3:8" ht="16.5" thickBot="1" x14ac:dyDescent="0.3">
      <c r="C100" s="331"/>
      <c r="D100" s="331"/>
      <c r="E100" s="266" t="s">
        <v>192</v>
      </c>
      <c r="F100" s="266"/>
      <c r="G100" s="233" t="s">
        <v>207</v>
      </c>
      <c r="H100" s="265" t="s">
        <v>76</v>
      </c>
    </row>
    <row r="101" spans="3:8" ht="16.5" thickBot="1" x14ac:dyDescent="0.3">
      <c r="C101" s="331"/>
      <c r="D101" s="331"/>
      <c r="E101" s="266" t="s">
        <v>195</v>
      </c>
      <c r="F101" s="266"/>
      <c r="G101" s="334" t="s">
        <v>208</v>
      </c>
      <c r="H101" s="334"/>
    </row>
  </sheetData>
  <mergeCells count="31">
    <mergeCell ref="B1:B3"/>
    <mergeCell ref="C1:C3"/>
    <mergeCell ref="D1:D3"/>
    <mergeCell ref="E1:E3"/>
    <mergeCell ref="F1:F3"/>
    <mergeCell ref="B83:C83"/>
    <mergeCell ref="C89:C94"/>
    <mergeCell ref="D89:D90"/>
    <mergeCell ref="E89:F89"/>
    <mergeCell ref="E90:F90"/>
    <mergeCell ref="D91:D94"/>
    <mergeCell ref="E91:F91"/>
    <mergeCell ref="C95:C101"/>
    <mergeCell ref="D95:D96"/>
    <mergeCell ref="E95:F95"/>
    <mergeCell ref="E96:F96"/>
    <mergeCell ref="D97:D101"/>
    <mergeCell ref="E97:F97"/>
    <mergeCell ref="E98:F98"/>
    <mergeCell ref="G101:H101"/>
    <mergeCell ref="M1:P1"/>
    <mergeCell ref="G91:G92"/>
    <mergeCell ref="H91:H92"/>
    <mergeCell ref="E92:F92"/>
    <mergeCell ref="E93:F93"/>
    <mergeCell ref="E94:F94"/>
    <mergeCell ref="K1:K3"/>
    <mergeCell ref="L1:L3"/>
    <mergeCell ref="M2:N2"/>
    <mergeCell ref="O2:P2"/>
    <mergeCell ref="G1:J2"/>
  </mergeCells>
  <pageMargins left="0.25" right="0.25" top="0.75" bottom="0.75" header="0.3" footer="0.3"/>
  <pageSetup paperSize="9" scale="24" fitToWidth="0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O37"/>
  <sheetViews>
    <sheetView view="pageLayout" topLeftCell="K1" zoomScaleNormal="100" workbookViewId="0">
      <selection activeCell="AT22" sqref="AT22"/>
    </sheetView>
  </sheetViews>
  <sheetFormatPr defaultRowHeight="15" x14ac:dyDescent="0.25"/>
  <cols>
    <col min="14" max="14" width="15.140625" customWidth="1"/>
    <col min="15" max="15" width="2.42578125" customWidth="1"/>
    <col min="16" max="16" width="2.85546875" customWidth="1"/>
    <col min="17" max="18" width="2.140625" customWidth="1"/>
    <col min="19" max="19" width="2.28515625" customWidth="1"/>
    <col min="20" max="20" width="2" customWidth="1"/>
    <col min="21" max="21" width="2.5703125" customWidth="1"/>
    <col min="22" max="22" width="2.42578125" customWidth="1"/>
    <col min="23" max="25" width="2.28515625" customWidth="1"/>
    <col min="26" max="26" width="2.5703125" customWidth="1"/>
    <col min="27" max="27" width="2.7109375" customWidth="1"/>
    <col min="28" max="28" width="2.28515625" customWidth="1"/>
    <col min="29" max="32" width="2.5703125" customWidth="1"/>
    <col min="33" max="33" width="2.42578125" customWidth="1"/>
    <col min="34" max="34" width="2.140625" customWidth="1"/>
    <col min="35" max="35" width="2.5703125" customWidth="1"/>
    <col min="36" max="38" width="2.28515625" customWidth="1"/>
    <col min="39" max="40" width="2.7109375" customWidth="1"/>
    <col min="41" max="41" width="2.42578125" customWidth="1"/>
    <col min="42" max="42" width="2.140625" customWidth="1"/>
    <col min="43" max="43" width="2.28515625" customWidth="1"/>
    <col min="44" max="44" width="2.7109375" customWidth="1"/>
    <col min="45" max="47" width="2.5703125" customWidth="1"/>
    <col min="48" max="48" width="2.7109375" customWidth="1"/>
    <col min="49" max="49" width="2.5703125" customWidth="1"/>
    <col min="50" max="50" width="2.28515625" customWidth="1"/>
    <col min="51" max="51" width="2.42578125" customWidth="1"/>
    <col min="52" max="52" width="2.5703125" customWidth="1"/>
    <col min="53" max="53" width="2.7109375" customWidth="1"/>
    <col min="54" max="54" width="2.42578125" customWidth="1"/>
    <col min="55" max="56" width="2.5703125" customWidth="1"/>
    <col min="57" max="57" width="2.7109375" customWidth="1"/>
    <col min="58" max="58" width="2.28515625" customWidth="1"/>
    <col min="59" max="59" width="2.42578125" customWidth="1"/>
    <col min="60" max="60" width="2.28515625" customWidth="1"/>
    <col min="61" max="61" width="2.5703125" customWidth="1"/>
    <col min="62" max="62" width="2.7109375" customWidth="1"/>
    <col min="63" max="63" width="2.28515625" customWidth="1"/>
    <col min="64" max="66" width="2.42578125" customWidth="1"/>
    <col min="67" max="67" width="2.7109375" customWidth="1"/>
  </cols>
  <sheetData>
    <row r="2" spans="1:67" x14ac:dyDescent="0.25">
      <c r="Q2" s="251" t="s">
        <v>233</v>
      </c>
      <c r="R2" s="251"/>
      <c r="S2" s="251"/>
      <c r="T2" s="251"/>
    </row>
    <row r="3" spans="1:67" ht="15.75" thickBot="1" x14ac:dyDescent="0.3">
      <c r="A3" s="240"/>
      <c r="B3" s="241"/>
      <c r="C3" s="339" t="s">
        <v>217</v>
      </c>
      <c r="D3" s="339"/>
      <c r="K3" s="339" t="s">
        <v>215</v>
      </c>
      <c r="L3" s="339"/>
      <c r="M3" s="238"/>
    </row>
    <row r="4" spans="1:67" ht="15" customHeight="1" thickBot="1" x14ac:dyDescent="0.3">
      <c r="C4" s="240" t="s">
        <v>218</v>
      </c>
      <c r="D4" s="240"/>
      <c r="E4" s="268"/>
      <c r="K4" s="339" t="s">
        <v>216</v>
      </c>
      <c r="L4" s="339"/>
      <c r="M4" s="339"/>
      <c r="O4" s="344" t="s">
        <v>234</v>
      </c>
      <c r="P4" s="347" t="s">
        <v>235</v>
      </c>
      <c r="Q4" s="347"/>
      <c r="R4" s="347"/>
      <c r="S4" s="347"/>
      <c r="T4" s="348" t="s">
        <v>236</v>
      </c>
      <c r="U4" s="347" t="s">
        <v>237</v>
      </c>
      <c r="V4" s="347"/>
      <c r="W4" s="347"/>
      <c r="X4" s="348" t="s">
        <v>238</v>
      </c>
      <c r="Y4" s="347" t="s">
        <v>239</v>
      </c>
      <c r="Z4" s="347"/>
      <c r="AA4" s="347"/>
      <c r="AB4" s="347"/>
      <c r="AC4" s="347" t="s">
        <v>240</v>
      </c>
      <c r="AD4" s="347"/>
      <c r="AE4" s="347"/>
      <c r="AF4" s="347"/>
      <c r="AG4" s="349" t="s">
        <v>241</v>
      </c>
      <c r="AH4" s="352" t="s">
        <v>242</v>
      </c>
      <c r="AI4" s="353"/>
      <c r="AJ4" s="354"/>
      <c r="AK4" s="349" t="s">
        <v>243</v>
      </c>
      <c r="AL4" s="352" t="s">
        <v>244</v>
      </c>
      <c r="AM4" s="353"/>
      <c r="AN4" s="354"/>
      <c r="AO4" s="349" t="s">
        <v>245</v>
      </c>
      <c r="AP4" s="352" t="s">
        <v>246</v>
      </c>
      <c r="AQ4" s="353"/>
      <c r="AR4" s="353"/>
      <c r="AS4" s="354"/>
      <c r="AT4" s="349" t="s">
        <v>247</v>
      </c>
      <c r="AU4" s="352" t="s">
        <v>248</v>
      </c>
      <c r="AV4" s="353"/>
      <c r="AW4" s="354"/>
      <c r="AX4" s="358" t="s">
        <v>249</v>
      </c>
      <c r="AY4" s="352" t="s">
        <v>250</v>
      </c>
      <c r="AZ4" s="353"/>
      <c r="BA4" s="353"/>
      <c r="BB4" s="354"/>
      <c r="BC4" s="352" t="s">
        <v>251</v>
      </c>
      <c r="BD4" s="353"/>
      <c r="BE4" s="353"/>
      <c r="BF4" s="354"/>
      <c r="BG4" s="349" t="s">
        <v>252</v>
      </c>
      <c r="BH4" s="352" t="s">
        <v>253</v>
      </c>
      <c r="BI4" s="353"/>
      <c r="BJ4" s="353"/>
      <c r="BK4" s="354"/>
      <c r="BL4" s="352" t="s">
        <v>254</v>
      </c>
      <c r="BM4" s="353"/>
      <c r="BN4" s="353"/>
      <c r="BO4" s="354"/>
    </row>
    <row r="5" spans="1:67" ht="15.75" thickBot="1" x14ac:dyDescent="0.3">
      <c r="C5" s="336" t="s">
        <v>219</v>
      </c>
      <c r="D5" s="336"/>
      <c r="E5" s="336"/>
      <c r="K5" s="336" t="s">
        <v>220</v>
      </c>
      <c r="L5" s="336"/>
      <c r="M5" s="336"/>
      <c r="O5" s="345"/>
      <c r="P5" s="252">
        <v>1</v>
      </c>
      <c r="Q5" s="252">
        <v>8</v>
      </c>
      <c r="R5" s="252">
        <v>15</v>
      </c>
      <c r="S5" s="252">
        <v>22</v>
      </c>
      <c r="T5" s="348"/>
      <c r="U5" s="252">
        <v>6</v>
      </c>
      <c r="V5" s="252">
        <v>13</v>
      </c>
      <c r="W5" s="252">
        <v>20</v>
      </c>
      <c r="X5" s="348"/>
      <c r="Y5" s="252">
        <v>3</v>
      </c>
      <c r="Z5" s="252">
        <v>10</v>
      </c>
      <c r="AA5" s="252">
        <v>17</v>
      </c>
      <c r="AB5" s="252">
        <v>24</v>
      </c>
      <c r="AC5" s="252">
        <v>1</v>
      </c>
      <c r="AD5" s="252">
        <v>8</v>
      </c>
      <c r="AE5" s="252">
        <v>15</v>
      </c>
      <c r="AF5" s="252">
        <v>22</v>
      </c>
      <c r="AG5" s="350"/>
      <c r="AH5" s="252">
        <v>5</v>
      </c>
      <c r="AI5" s="252">
        <v>12</v>
      </c>
      <c r="AJ5" s="252">
        <v>19</v>
      </c>
      <c r="AK5" s="350"/>
      <c r="AL5" s="252">
        <v>2</v>
      </c>
      <c r="AM5" s="252">
        <v>9</v>
      </c>
      <c r="AN5" s="252">
        <v>16</v>
      </c>
      <c r="AO5" s="350"/>
      <c r="AP5" s="252">
        <v>2</v>
      </c>
      <c r="AQ5" s="252">
        <v>9</v>
      </c>
      <c r="AR5" s="252">
        <v>16</v>
      </c>
      <c r="AS5" s="252">
        <v>23</v>
      </c>
      <c r="AT5" s="350"/>
      <c r="AU5" s="252">
        <v>6</v>
      </c>
      <c r="AV5" s="252">
        <v>13</v>
      </c>
      <c r="AW5" s="252">
        <v>20</v>
      </c>
      <c r="AX5" s="358"/>
      <c r="AY5" s="253">
        <v>4</v>
      </c>
      <c r="AZ5" s="252">
        <v>11</v>
      </c>
      <c r="BA5" s="252">
        <v>18</v>
      </c>
      <c r="BB5" s="252">
        <v>25</v>
      </c>
      <c r="BC5" s="252">
        <v>1</v>
      </c>
      <c r="BD5" s="252">
        <v>8</v>
      </c>
      <c r="BE5" s="252">
        <v>15</v>
      </c>
      <c r="BF5" s="252">
        <v>22</v>
      </c>
      <c r="BG5" s="350"/>
      <c r="BH5" s="252">
        <v>6</v>
      </c>
      <c r="BI5" s="252">
        <v>13</v>
      </c>
      <c r="BJ5" s="252">
        <v>20</v>
      </c>
      <c r="BK5" s="252">
        <v>27</v>
      </c>
      <c r="BL5" s="252">
        <v>3</v>
      </c>
      <c r="BM5" s="252">
        <v>10</v>
      </c>
      <c r="BN5" s="252">
        <v>17</v>
      </c>
      <c r="BO5" s="252">
        <v>24</v>
      </c>
    </row>
    <row r="6" spans="1:67" ht="15.75" thickBot="1" x14ac:dyDescent="0.3">
      <c r="C6" s="336" t="s">
        <v>267</v>
      </c>
      <c r="D6" s="336"/>
      <c r="E6" s="336"/>
      <c r="F6" s="336"/>
      <c r="J6" s="339" t="s">
        <v>268</v>
      </c>
      <c r="K6" s="339"/>
      <c r="L6" s="339"/>
      <c r="M6" s="339"/>
      <c r="O6" s="345"/>
      <c r="P6" s="254">
        <v>7</v>
      </c>
      <c r="Q6" s="254">
        <v>14</v>
      </c>
      <c r="R6" s="254">
        <v>21</v>
      </c>
      <c r="S6" s="254">
        <v>27</v>
      </c>
      <c r="T6" s="348"/>
      <c r="U6" s="252">
        <v>12</v>
      </c>
      <c r="V6" s="252">
        <v>19</v>
      </c>
      <c r="W6" s="252">
        <v>26</v>
      </c>
      <c r="X6" s="348"/>
      <c r="Y6" s="252">
        <v>9</v>
      </c>
      <c r="Z6" s="252">
        <v>16</v>
      </c>
      <c r="AA6" s="252">
        <v>23</v>
      </c>
      <c r="AB6" s="252">
        <v>30</v>
      </c>
      <c r="AC6" s="252">
        <v>7</v>
      </c>
      <c r="AD6" s="252">
        <v>14</v>
      </c>
      <c r="AE6" s="252">
        <v>21</v>
      </c>
      <c r="AF6" s="252">
        <v>26</v>
      </c>
      <c r="AG6" s="351"/>
      <c r="AH6" s="252">
        <v>11</v>
      </c>
      <c r="AI6" s="252">
        <v>18</v>
      </c>
      <c r="AJ6" s="252">
        <v>25</v>
      </c>
      <c r="AK6" s="351"/>
      <c r="AL6" s="252">
        <v>8</v>
      </c>
      <c r="AM6" s="252">
        <v>15</v>
      </c>
      <c r="AN6" s="252">
        <v>22</v>
      </c>
      <c r="AO6" s="351"/>
      <c r="AP6" s="252">
        <v>8</v>
      </c>
      <c r="AQ6" s="252">
        <v>15</v>
      </c>
      <c r="AR6" s="252">
        <v>22</v>
      </c>
      <c r="AS6" s="252">
        <v>29</v>
      </c>
      <c r="AT6" s="351"/>
      <c r="AU6" s="252">
        <v>12</v>
      </c>
      <c r="AV6" s="252">
        <v>19</v>
      </c>
      <c r="AW6" s="252">
        <v>26</v>
      </c>
      <c r="AX6" s="358"/>
      <c r="AY6" s="253">
        <v>10</v>
      </c>
      <c r="AZ6" s="252">
        <v>17</v>
      </c>
      <c r="BA6" s="252">
        <v>24</v>
      </c>
      <c r="BB6" s="252">
        <v>21</v>
      </c>
      <c r="BC6" s="252">
        <v>7</v>
      </c>
      <c r="BD6" s="252">
        <v>14</v>
      </c>
      <c r="BE6" s="252">
        <v>21</v>
      </c>
      <c r="BF6" s="252">
        <v>28</v>
      </c>
      <c r="BG6" s="351"/>
      <c r="BH6" s="252">
        <v>12</v>
      </c>
      <c r="BI6" s="252">
        <v>19</v>
      </c>
      <c r="BJ6" s="252">
        <v>26</v>
      </c>
      <c r="BK6" s="252">
        <v>2</v>
      </c>
      <c r="BL6" s="252">
        <v>9</v>
      </c>
      <c r="BM6" s="252">
        <v>16</v>
      </c>
      <c r="BN6" s="252">
        <v>23</v>
      </c>
      <c r="BO6" s="252">
        <v>31</v>
      </c>
    </row>
    <row r="7" spans="1:67" ht="15.75" thickBot="1" x14ac:dyDescent="0.3">
      <c r="O7" s="346"/>
      <c r="P7" s="255">
        <v>1</v>
      </c>
      <c r="Q7" s="255">
        <v>2</v>
      </c>
      <c r="R7" s="255">
        <v>3</v>
      </c>
      <c r="S7" s="255">
        <v>4</v>
      </c>
      <c r="T7" s="255">
        <v>5</v>
      </c>
      <c r="U7" s="255">
        <v>6</v>
      </c>
      <c r="V7" s="255">
        <v>7</v>
      </c>
      <c r="W7" s="255">
        <v>8</v>
      </c>
      <c r="X7" s="255">
        <v>9</v>
      </c>
      <c r="Y7" s="255">
        <v>10</v>
      </c>
      <c r="Z7" s="255">
        <v>11</v>
      </c>
      <c r="AA7" s="255">
        <v>12</v>
      </c>
      <c r="AB7" s="255">
        <v>13</v>
      </c>
      <c r="AC7" s="255">
        <v>14</v>
      </c>
      <c r="AD7" s="255">
        <v>15</v>
      </c>
      <c r="AE7" s="255">
        <v>16</v>
      </c>
      <c r="AF7" s="255">
        <v>17</v>
      </c>
      <c r="AG7" s="255">
        <v>18</v>
      </c>
      <c r="AH7" s="255">
        <v>19</v>
      </c>
      <c r="AI7" s="255">
        <v>20</v>
      </c>
      <c r="AJ7" s="255">
        <v>21</v>
      </c>
      <c r="AK7" s="255">
        <v>22</v>
      </c>
      <c r="AL7" s="255">
        <v>23</v>
      </c>
      <c r="AM7" s="255">
        <v>24</v>
      </c>
      <c r="AN7" s="255">
        <v>25</v>
      </c>
      <c r="AO7" s="255">
        <v>26</v>
      </c>
      <c r="AP7" s="255">
        <v>27</v>
      </c>
      <c r="AQ7" s="255">
        <v>28</v>
      </c>
      <c r="AR7" s="255">
        <v>29</v>
      </c>
      <c r="AS7" s="255">
        <v>30</v>
      </c>
      <c r="AT7" s="255">
        <v>31</v>
      </c>
      <c r="AU7" s="255">
        <v>32</v>
      </c>
      <c r="AV7" s="255">
        <v>33</v>
      </c>
      <c r="AW7" s="255">
        <v>34</v>
      </c>
      <c r="AX7" s="255">
        <v>35</v>
      </c>
      <c r="AY7" s="255">
        <v>36</v>
      </c>
      <c r="AZ7" s="255">
        <v>37</v>
      </c>
      <c r="BA7" s="255">
        <v>38</v>
      </c>
      <c r="BB7" s="255">
        <v>39</v>
      </c>
      <c r="BC7" s="255">
        <v>40</v>
      </c>
      <c r="BD7" s="255">
        <v>41</v>
      </c>
      <c r="BE7" s="255">
        <v>42</v>
      </c>
      <c r="BF7" s="255">
        <v>43</v>
      </c>
      <c r="BG7" s="255">
        <v>44</v>
      </c>
      <c r="BH7" s="255">
        <v>45</v>
      </c>
      <c r="BI7" s="255">
        <v>46</v>
      </c>
      <c r="BJ7" s="255">
        <v>47</v>
      </c>
      <c r="BK7" s="255">
        <v>48</v>
      </c>
      <c r="BL7" s="255">
        <v>49</v>
      </c>
      <c r="BM7" s="255">
        <v>50</v>
      </c>
      <c r="BN7" s="255">
        <v>51</v>
      </c>
      <c r="BO7" s="255">
        <v>52</v>
      </c>
    </row>
    <row r="8" spans="1:67" ht="15.75" thickBot="1" x14ac:dyDescent="0.3">
      <c r="O8" s="257">
        <v>1</v>
      </c>
      <c r="P8" s="280" t="s">
        <v>255</v>
      </c>
      <c r="Q8" s="281" t="s">
        <v>255</v>
      </c>
      <c r="R8" s="281" t="s">
        <v>255</v>
      </c>
      <c r="S8" s="281" t="s">
        <v>255</v>
      </c>
      <c r="T8" s="281" t="s">
        <v>255</v>
      </c>
      <c r="U8" s="281" t="s">
        <v>255</v>
      </c>
      <c r="V8" s="281" t="s">
        <v>255</v>
      </c>
      <c r="W8" s="281" t="s">
        <v>256</v>
      </c>
      <c r="X8" s="281" t="s">
        <v>256</v>
      </c>
      <c r="Y8" s="281" t="s">
        <v>256</v>
      </c>
      <c r="Z8" s="281" t="s">
        <v>256</v>
      </c>
      <c r="AA8" s="281" t="s">
        <v>256</v>
      </c>
      <c r="AB8" s="281" t="s">
        <v>256</v>
      </c>
      <c r="AC8" s="281" t="s">
        <v>256</v>
      </c>
      <c r="AD8" s="281" t="s">
        <v>256</v>
      </c>
      <c r="AE8" s="281" t="s">
        <v>256</v>
      </c>
      <c r="AF8" s="281" t="s">
        <v>256</v>
      </c>
      <c r="AG8" s="283" t="s">
        <v>257</v>
      </c>
      <c r="AH8" s="283" t="s">
        <v>257</v>
      </c>
      <c r="AI8" s="281" t="s">
        <v>256</v>
      </c>
      <c r="AJ8" s="281" t="s">
        <v>256</v>
      </c>
      <c r="AK8" s="281" t="s">
        <v>256</v>
      </c>
      <c r="AL8" s="281" t="s">
        <v>256</v>
      </c>
      <c r="AM8" s="281" t="s">
        <v>256</v>
      </c>
      <c r="AN8" s="281" t="s">
        <v>256</v>
      </c>
      <c r="AO8" s="281" t="s">
        <v>256</v>
      </c>
      <c r="AP8" s="281" t="s">
        <v>256</v>
      </c>
      <c r="AQ8" s="281" t="s">
        <v>256</v>
      </c>
      <c r="AR8" s="281" t="s">
        <v>256</v>
      </c>
      <c r="AS8" s="281" t="s">
        <v>256</v>
      </c>
      <c r="AT8" s="281" t="s">
        <v>256</v>
      </c>
      <c r="AU8" s="281" t="s">
        <v>256</v>
      </c>
      <c r="AV8" s="281" t="s">
        <v>256</v>
      </c>
      <c r="AW8" s="281" t="s">
        <v>256</v>
      </c>
      <c r="AX8" s="281" t="s">
        <v>256</v>
      </c>
      <c r="AY8" s="281" t="s">
        <v>256</v>
      </c>
      <c r="AZ8" s="281" t="s">
        <v>256</v>
      </c>
      <c r="BA8" s="281" t="s">
        <v>256</v>
      </c>
      <c r="BB8" s="281" t="s">
        <v>256</v>
      </c>
      <c r="BC8" s="286" t="s">
        <v>258</v>
      </c>
      <c r="BD8" s="286" t="s">
        <v>258</v>
      </c>
      <c r="BE8" s="286" t="s">
        <v>258</v>
      </c>
      <c r="BF8" s="274" t="s">
        <v>259</v>
      </c>
      <c r="BG8" s="272" t="s">
        <v>257</v>
      </c>
      <c r="BH8" s="272" t="s">
        <v>257</v>
      </c>
      <c r="BI8" s="272" t="s">
        <v>257</v>
      </c>
      <c r="BJ8" s="272" t="s">
        <v>257</v>
      </c>
      <c r="BK8" s="272" t="s">
        <v>257</v>
      </c>
      <c r="BL8" s="272" t="s">
        <v>257</v>
      </c>
      <c r="BM8" s="272" t="s">
        <v>257</v>
      </c>
      <c r="BN8" s="272" t="s">
        <v>257</v>
      </c>
      <c r="BO8" s="272" t="s">
        <v>257</v>
      </c>
    </row>
    <row r="9" spans="1:67" x14ac:dyDescent="0.25">
      <c r="O9" s="257">
        <v>2</v>
      </c>
      <c r="P9" s="282" t="s">
        <v>255</v>
      </c>
      <c r="Q9" s="282" t="s">
        <v>255</v>
      </c>
      <c r="R9" s="282" t="s">
        <v>255</v>
      </c>
      <c r="S9" s="282" t="s">
        <v>255</v>
      </c>
      <c r="T9" s="282" t="s">
        <v>255</v>
      </c>
      <c r="U9" s="282" t="s">
        <v>255</v>
      </c>
      <c r="V9" s="282" t="s">
        <v>255</v>
      </c>
      <c r="W9" s="282" t="s">
        <v>255</v>
      </c>
      <c r="X9" s="285" t="s">
        <v>258</v>
      </c>
      <c r="Y9" s="285" t="s">
        <v>258</v>
      </c>
      <c r="Z9" s="285" t="s">
        <v>258</v>
      </c>
      <c r="AA9" s="285" t="s">
        <v>258</v>
      </c>
      <c r="AB9" s="285" t="s">
        <v>258</v>
      </c>
      <c r="AC9" s="285" t="s">
        <v>258</v>
      </c>
      <c r="AD9" s="285" t="s">
        <v>258</v>
      </c>
      <c r="AE9" s="285" t="s">
        <v>258</v>
      </c>
      <c r="AF9" s="285" t="s">
        <v>258</v>
      </c>
      <c r="AG9" s="283" t="s">
        <v>257</v>
      </c>
      <c r="AH9" s="284" t="s">
        <v>257</v>
      </c>
      <c r="AI9" s="282" t="s">
        <v>255</v>
      </c>
      <c r="AJ9" s="282" t="s">
        <v>255</v>
      </c>
      <c r="AK9" s="282" t="s">
        <v>255</v>
      </c>
      <c r="AL9" s="282" t="s">
        <v>255</v>
      </c>
      <c r="AM9" s="285" t="s">
        <v>258</v>
      </c>
      <c r="AN9" s="285" t="s">
        <v>258</v>
      </c>
      <c r="AO9" s="285" t="s">
        <v>258</v>
      </c>
      <c r="AP9" s="285" t="s">
        <v>258</v>
      </c>
      <c r="AQ9" s="285" t="s">
        <v>258</v>
      </c>
      <c r="AR9" s="285" t="s">
        <v>258</v>
      </c>
      <c r="AS9" s="285" t="s">
        <v>258</v>
      </c>
      <c r="AT9" s="285" t="s">
        <v>258</v>
      </c>
      <c r="AU9" s="282" t="s">
        <v>255</v>
      </c>
      <c r="AV9" s="282" t="s">
        <v>255</v>
      </c>
      <c r="AW9" s="282" t="s">
        <v>255</v>
      </c>
      <c r="AX9" s="285" t="s">
        <v>258</v>
      </c>
      <c r="AY9" s="285" t="s">
        <v>258</v>
      </c>
      <c r="AZ9" s="285" t="s">
        <v>258</v>
      </c>
      <c r="BA9" s="285" t="s">
        <v>258</v>
      </c>
      <c r="BB9" s="285" t="s">
        <v>258</v>
      </c>
      <c r="BC9" s="285" t="s">
        <v>258</v>
      </c>
      <c r="BD9" s="285" t="s">
        <v>258</v>
      </c>
      <c r="BE9" s="285" t="s">
        <v>258</v>
      </c>
      <c r="BF9" s="273" t="s">
        <v>260</v>
      </c>
      <c r="BG9" s="258"/>
      <c r="BH9" s="258"/>
      <c r="BI9" s="258"/>
      <c r="BJ9" s="258"/>
      <c r="BK9" s="258"/>
      <c r="BL9" s="258"/>
      <c r="BM9" s="258"/>
      <c r="BN9" s="258"/>
      <c r="BO9" s="258"/>
    </row>
    <row r="10" spans="1:67" x14ac:dyDescent="0.25">
      <c r="Q10" s="357" t="s">
        <v>261</v>
      </c>
      <c r="R10" s="357"/>
      <c r="S10" s="357"/>
      <c r="T10" s="357"/>
      <c r="U10" s="357"/>
      <c r="V10" s="357"/>
      <c r="W10" s="357"/>
      <c r="X10" s="357"/>
      <c r="Y10" s="357"/>
      <c r="Z10" s="357"/>
      <c r="AA10" s="357"/>
    </row>
    <row r="11" spans="1:67" thickBot="1" x14ac:dyDescent="0.35"/>
    <row r="12" spans="1:67" ht="19.5" thickBot="1" x14ac:dyDescent="0.35">
      <c r="G12" s="337" t="s">
        <v>221</v>
      </c>
      <c r="H12" s="337"/>
      <c r="I12" s="337"/>
      <c r="T12" s="339" t="s">
        <v>262</v>
      </c>
      <c r="U12" s="339"/>
      <c r="V12" s="339"/>
      <c r="W12" s="339"/>
      <c r="X12" s="339"/>
      <c r="Y12" s="339"/>
      <c r="Z12" s="339"/>
      <c r="AA12" s="339"/>
      <c r="AB12" s="355"/>
      <c r="AC12" s="292" t="s">
        <v>255</v>
      </c>
      <c r="AE12" s="339" t="s">
        <v>20</v>
      </c>
      <c r="AF12" s="339"/>
      <c r="AG12" s="339"/>
      <c r="AH12" s="339"/>
      <c r="AI12" s="339"/>
      <c r="AJ12" s="339"/>
      <c r="AK12" s="339"/>
      <c r="AL12" s="339"/>
      <c r="AM12" s="339"/>
      <c r="AN12" s="355"/>
      <c r="AO12" s="288" t="s">
        <v>258</v>
      </c>
      <c r="AQ12" s="339" t="s">
        <v>263</v>
      </c>
      <c r="AR12" s="339"/>
      <c r="AS12" s="339"/>
      <c r="AT12" s="339"/>
      <c r="AU12" s="339"/>
      <c r="AV12" s="339"/>
      <c r="AW12" s="339"/>
      <c r="AX12" s="339"/>
      <c r="AY12" s="339"/>
      <c r="AZ12" s="339"/>
      <c r="BA12" s="339"/>
      <c r="BB12" s="339"/>
      <c r="BC12" s="355"/>
      <c r="BD12" s="290" t="s">
        <v>260</v>
      </c>
    </row>
    <row r="13" spans="1:67" ht="15.75" thickBot="1" x14ac:dyDescent="0.3">
      <c r="T13" s="339" t="s">
        <v>18</v>
      </c>
      <c r="U13" s="339"/>
      <c r="V13" s="339"/>
      <c r="W13" s="339"/>
      <c r="X13" s="339"/>
      <c r="Y13" s="339"/>
      <c r="Z13" s="339"/>
      <c r="AA13" s="339"/>
      <c r="AB13" s="355"/>
      <c r="AC13" s="292" t="s">
        <v>264</v>
      </c>
      <c r="AE13" s="339" t="s">
        <v>227</v>
      </c>
      <c r="AF13" s="339"/>
      <c r="AG13" s="339"/>
      <c r="AH13" s="339"/>
      <c r="AI13" s="339"/>
      <c r="AJ13" s="339"/>
      <c r="AK13" s="339"/>
      <c r="AL13" s="339"/>
      <c r="AM13" s="339"/>
      <c r="AN13" s="355"/>
      <c r="AO13" s="289" t="s">
        <v>257</v>
      </c>
      <c r="AQ13" s="339" t="s">
        <v>5</v>
      </c>
      <c r="AR13" s="339"/>
      <c r="AS13" s="339"/>
      <c r="AT13" s="339"/>
      <c r="AU13" s="339"/>
      <c r="AV13" s="339"/>
      <c r="AW13" s="339"/>
      <c r="AX13" s="339"/>
      <c r="AY13" s="339"/>
      <c r="AZ13" s="339"/>
      <c r="BA13" s="339"/>
      <c r="BB13" s="339"/>
      <c r="BC13" s="356"/>
      <c r="BD13" s="291" t="s">
        <v>259</v>
      </c>
    </row>
    <row r="14" spans="1:67" ht="14.45" customHeight="1" x14ac:dyDescent="0.25">
      <c r="B14" s="338" t="s">
        <v>222</v>
      </c>
      <c r="C14" s="338"/>
      <c r="D14" s="338"/>
      <c r="E14" s="338"/>
      <c r="F14" s="338"/>
      <c r="G14" s="338"/>
      <c r="H14" s="338"/>
      <c r="I14" s="338"/>
      <c r="J14" s="338"/>
      <c r="K14" s="338"/>
      <c r="L14" s="338"/>
      <c r="M14" s="338"/>
    </row>
    <row r="15" spans="1:67" ht="14.45" customHeight="1" x14ac:dyDescent="0.25">
      <c r="B15" s="338"/>
      <c r="C15" s="338"/>
      <c r="D15" s="338"/>
      <c r="E15" s="338"/>
      <c r="F15" s="338"/>
      <c r="G15" s="338"/>
      <c r="H15" s="338"/>
      <c r="I15" s="338"/>
      <c r="J15" s="338"/>
      <c r="K15" s="338"/>
      <c r="L15" s="338"/>
      <c r="M15" s="338"/>
    </row>
    <row r="16" spans="1:67" ht="14.45" customHeight="1" x14ac:dyDescent="0.25">
      <c r="B16" s="338"/>
      <c r="C16" s="338"/>
      <c r="D16" s="338"/>
      <c r="E16" s="338"/>
      <c r="F16" s="338"/>
      <c r="G16" s="338"/>
      <c r="H16" s="338"/>
      <c r="I16" s="338"/>
      <c r="J16" s="338"/>
      <c r="K16" s="338"/>
      <c r="L16" s="338"/>
      <c r="M16" s="338"/>
    </row>
    <row r="17" spans="2:13" ht="14.45" customHeight="1" x14ac:dyDescent="0.25">
      <c r="B17" s="338"/>
      <c r="C17" s="338"/>
      <c r="D17" s="338"/>
      <c r="E17" s="338"/>
      <c r="F17" s="338"/>
      <c r="G17" s="338"/>
      <c r="H17" s="338"/>
      <c r="I17" s="338"/>
      <c r="J17" s="338"/>
      <c r="K17" s="338"/>
      <c r="L17" s="338"/>
      <c r="M17" s="338"/>
    </row>
    <row r="18" spans="2:13" ht="14.45" customHeight="1" x14ac:dyDescent="0.3">
      <c r="B18" s="243"/>
      <c r="C18" s="243"/>
      <c r="D18" s="243"/>
      <c r="E18" s="243"/>
      <c r="F18" s="243"/>
      <c r="G18" s="243"/>
      <c r="H18" s="243"/>
      <c r="I18" s="243"/>
      <c r="J18" s="243"/>
      <c r="K18" s="243"/>
      <c r="L18" s="243"/>
      <c r="M18" s="243"/>
    </row>
    <row r="19" spans="2:13" ht="14.45" customHeight="1" x14ac:dyDescent="0.3">
      <c r="B19" s="243"/>
      <c r="C19" s="243"/>
      <c r="D19" s="243"/>
      <c r="E19" s="243"/>
      <c r="F19" s="243"/>
      <c r="G19" s="243"/>
      <c r="H19" s="243"/>
      <c r="I19" s="243"/>
      <c r="J19" s="243"/>
      <c r="K19" s="243"/>
      <c r="L19" s="243"/>
      <c r="M19" s="243"/>
    </row>
    <row r="20" spans="2:13" x14ac:dyDescent="0.25">
      <c r="B20" s="338" t="s">
        <v>266</v>
      </c>
      <c r="C20" s="338"/>
      <c r="D20" s="338"/>
      <c r="E20" s="338"/>
      <c r="F20" s="338"/>
      <c r="G20" s="338"/>
      <c r="H20" s="338"/>
      <c r="I20" s="338"/>
      <c r="J20" s="338"/>
      <c r="K20" s="338"/>
      <c r="L20" s="338"/>
      <c r="M20" s="338"/>
    </row>
    <row r="21" spans="2:13" x14ac:dyDescent="0.25">
      <c r="B21" s="338"/>
      <c r="C21" s="338"/>
      <c r="D21" s="338"/>
      <c r="E21" s="338"/>
      <c r="F21" s="338"/>
      <c r="G21" s="338"/>
      <c r="H21" s="338"/>
      <c r="I21" s="338"/>
      <c r="J21" s="338"/>
      <c r="K21" s="338"/>
      <c r="L21" s="338"/>
      <c r="M21" s="338"/>
    </row>
    <row r="22" spans="2:13" x14ac:dyDescent="0.25">
      <c r="B22" s="338"/>
      <c r="C22" s="338"/>
      <c r="D22" s="338"/>
      <c r="E22" s="338"/>
      <c r="F22" s="338"/>
      <c r="G22" s="338"/>
      <c r="H22" s="338"/>
      <c r="I22" s="338"/>
      <c r="J22" s="338"/>
      <c r="K22" s="338"/>
      <c r="L22" s="338"/>
      <c r="M22" s="338"/>
    </row>
    <row r="23" spans="2:13" x14ac:dyDescent="0.25">
      <c r="B23" s="338"/>
      <c r="C23" s="338"/>
      <c r="D23" s="338"/>
      <c r="E23" s="338"/>
      <c r="F23" s="338"/>
      <c r="G23" s="338"/>
      <c r="H23" s="338"/>
      <c r="I23" s="338"/>
      <c r="J23" s="338"/>
      <c r="K23" s="338"/>
      <c r="L23" s="338"/>
      <c r="M23" s="338"/>
    </row>
    <row r="24" spans="2:13" x14ac:dyDescent="0.25">
      <c r="B24" s="338"/>
      <c r="C24" s="338"/>
      <c r="D24" s="338"/>
      <c r="E24" s="338"/>
      <c r="F24" s="338"/>
      <c r="G24" s="338"/>
      <c r="H24" s="338"/>
      <c r="I24" s="338"/>
      <c r="J24" s="338"/>
      <c r="K24" s="338"/>
      <c r="L24" s="338"/>
      <c r="M24" s="338"/>
    </row>
    <row r="25" spans="2:13" ht="18" x14ac:dyDescent="0.3">
      <c r="B25" s="267"/>
      <c r="C25" s="267"/>
      <c r="D25" s="267"/>
      <c r="E25" s="267"/>
      <c r="F25" s="267"/>
      <c r="G25" s="267"/>
      <c r="H25" s="267"/>
      <c r="I25" s="267"/>
      <c r="J25" s="267"/>
      <c r="K25" s="267"/>
      <c r="L25" s="267"/>
      <c r="M25" s="267"/>
    </row>
    <row r="26" spans="2:13" ht="18" x14ac:dyDescent="0.3">
      <c r="B26" s="242"/>
      <c r="C26" s="242"/>
      <c r="D26" s="242"/>
      <c r="E26" s="242"/>
      <c r="F26" s="242"/>
      <c r="G26" s="242"/>
      <c r="H26" s="242"/>
      <c r="I26" s="242"/>
      <c r="J26" s="242"/>
      <c r="K26" s="242"/>
      <c r="L26" s="242"/>
      <c r="M26" s="242"/>
    </row>
    <row r="27" spans="2:13" x14ac:dyDescent="0.25">
      <c r="B27" s="340" t="s">
        <v>223</v>
      </c>
      <c r="C27" s="340"/>
      <c r="D27" s="340"/>
      <c r="E27" s="340"/>
      <c r="F27" s="340"/>
      <c r="G27" s="340"/>
      <c r="H27" s="340"/>
      <c r="I27" s="340"/>
      <c r="J27" s="340"/>
      <c r="K27" s="340"/>
      <c r="L27" s="340"/>
      <c r="M27" s="340"/>
    </row>
    <row r="28" spans="2:13" ht="34.9" customHeight="1" x14ac:dyDescent="0.25">
      <c r="B28" s="340"/>
      <c r="C28" s="340"/>
      <c r="D28" s="340"/>
      <c r="E28" s="340"/>
      <c r="F28" s="340"/>
      <c r="G28" s="340"/>
      <c r="H28" s="340"/>
      <c r="I28" s="340"/>
      <c r="J28" s="340"/>
      <c r="K28" s="340"/>
      <c r="L28" s="340"/>
      <c r="M28" s="340"/>
    </row>
    <row r="29" spans="2:13" ht="18" x14ac:dyDescent="0.35">
      <c r="B29" s="245"/>
      <c r="C29" s="245"/>
      <c r="D29" s="245"/>
      <c r="E29" s="245"/>
      <c r="F29" s="245"/>
      <c r="G29" s="245"/>
      <c r="H29" s="245"/>
      <c r="I29" s="245"/>
      <c r="J29" s="245"/>
      <c r="K29" s="245"/>
      <c r="L29" s="245"/>
      <c r="M29" s="245"/>
    </row>
    <row r="30" spans="2:13" ht="18" x14ac:dyDescent="0.35">
      <c r="B30" s="245"/>
      <c r="C30" s="245"/>
      <c r="D30" s="245"/>
      <c r="E30" s="245"/>
      <c r="F30" s="245"/>
      <c r="G30" s="245"/>
      <c r="H30" s="245"/>
      <c r="I30" s="245"/>
      <c r="J30" s="245"/>
      <c r="K30" s="245"/>
      <c r="L30" s="245"/>
      <c r="M30" s="245"/>
    </row>
    <row r="31" spans="2:13" ht="18.75" x14ac:dyDescent="0.3">
      <c r="C31" s="341" t="s">
        <v>224</v>
      </c>
      <c r="D31" s="341"/>
      <c r="E31" s="341"/>
      <c r="F31" s="341"/>
      <c r="G31" s="341"/>
      <c r="H31" s="341"/>
      <c r="I31" s="341"/>
      <c r="J31" s="341"/>
      <c r="K31" s="341"/>
    </row>
    <row r="32" spans="2:13" ht="11.45" customHeight="1" thickBot="1" x14ac:dyDescent="0.35"/>
    <row r="33" spans="2:10" ht="30.6" customHeight="1" thickBot="1" x14ac:dyDescent="0.3">
      <c r="B33" s="342" t="s">
        <v>225</v>
      </c>
      <c r="C33" s="343" t="s">
        <v>226</v>
      </c>
      <c r="D33" s="343" t="s">
        <v>18</v>
      </c>
      <c r="E33" s="343" t="s">
        <v>20</v>
      </c>
      <c r="F33" s="343"/>
      <c r="G33" s="343" t="s">
        <v>5</v>
      </c>
      <c r="H33" s="343" t="s">
        <v>28</v>
      </c>
      <c r="I33" s="343" t="s">
        <v>227</v>
      </c>
      <c r="J33" s="343" t="s">
        <v>228</v>
      </c>
    </row>
    <row r="34" spans="2:10" ht="79.150000000000006" customHeight="1" thickBot="1" x14ac:dyDescent="0.3">
      <c r="B34" s="342"/>
      <c r="C34" s="343"/>
      <c r="D34" s="343"/>
      <c r="E34" s="246" t="s">
        <v>229</v>
      </c>
      <c r="F34" s="246" t="s">
        <v>230</v>
      </c>
      <c r="G34" s="343"/>
      <c r="H34" s="343"/>
      <c r="I34" s="343"/>
      <c r="J34" s="343"/>
    </row>
    <row r="35" spans="2:10" ht="15.75" thickBot="1" x14ac:dyDescent="0.3">
      <c r="B35" s="247" t="s">
        <v>231</v>
      </c>
      <c r="C35" s="248">
        <v>29</v>
      </c>
      <c r="D35" s="248">
        <v>7</v>
      </c>
      <c r="E35" s="248">
        <v>4</v>
      </c>
      <c r="F35" s="248">
        <v>0</v>
      </c>
      <c r="G35" s="248">
        <v>0</v>
      </c>
      <c r="H35" s="248">
        <v>0</v>
      </c>
      <c r="I35" s="248">
        <v>11</v>
      </c>
      <c r="J35" s="248">
        <f>SUM(C35:I35)</f>
        <v>51</v>
      </c>
    </row>
    <row r="36" spans="2:10" ht="15.75" thickBot="1" x14ac:dyDescent="0.3">
      <c r="B36" s="247" t="s">
        <v>232</v>
      </c>
      <c r="C36" s="248">
        <v>14</v>
      </c>
      <c r="D36" s="248">
        <v>0</v>
      </c>
      <c r="E36" s="248">
        <v>25</v>
      </c>
      <c r="F36" s="248">
        <v>0</v>
      </c>
      <c r="G36" s="248">
        <v>0</v>
      </c>
      <c r="H36" s="248">
        <v>1</v>
      </c>
      <c r="I36" s="248">
        <v>2</v>
      </c>
      <c r="J36" s="248">
        <f>SUM(C36:I36)</f>
        <v>42</v>
      </c>
    </row>
    <row r="37" spans="2:10" ht="15.75" thickBot="1" x14ac:dyDescent="0.3">
      <c r="B37" s="249" t="s">
        <v>1</v>
      </c>
      <c r="C37" s="250">
        <f>C35+C36</f>
        <v>43</v>
      </c>
      <c r="D37" s="250">
        <f t="shared" ref="D37:J37" si="0">D35+D36</f>
        <v>7</v>
      </c>
      <c r="E37" s="250">
        <f t="shared" si="0"/>
        <v>29</v>
      </c>
      <c r="F37" s="250">
        <f t="shared" si="0"/>
        <v>0</v>
      </c>
      <c r="G37" s="250">
        <f t="shared" si="0"/>
        <v>0</v>
      </c>
      <c r="H37" s="250">
        <f t="shared" si="0"/>
        <v>1</v>
      </c>
      <c r="I37" s="250">
        <f t="shared" si="0"/>
        <v>13</v>
      </c>
      <c r="J37" s="250">
        <f t="shared" si="0"/>
        <v>93</v>
      </c>
    </row>
  </sheetData>
  <mergeCells count="48">
    <mergeCell ref="C3:D3"/>
    <mergeCell ref="K3:L3"/>
    <mergeCell ref="K4:M4"/>
    <mergeCell ref="O4:O7"/>
    <mergeCell ref="P4:S4"/>
    <mergeCell ref="C5:E5"/>
    <mergeCell ref="K5:M5"/>
    <mergeCell ref="C6:F6"/>
    <mergeCell ref="J6:M6"/>
    <mergeCell ref="BG4:BG6"/>
    <mergeCell ref="BH4:BK4"/>
    <mergeCell ref="BL4:BO4"/>
    <mergeCell ref="AK4:AK6"/>
    <mergeCell ref="AL4:AN4"/>
    <mergeCell ref="AO4:AO6"/>
    <mergeCell ref="AP4:AS4"/>
    <mergeCell ref="AT4:AT6"/>
    <mergeCell ref="AU4:AW4"/>
    <mergeCell ref="T13:AB13"/>
    <mergeCell ref="AE13:AN13"/>
    <mergeCell ref="AQ13:BC13"/>
    <mergeCell ref="AX4:AX6"/>
    <mergeCell ref="AY4:BB4"/>
    <mergeCell ref="BC4:BF4"/>
    <mergeCell ref="U4:W4"/>
    <mergeCell ref="X4:X6"/>
    <mergeCell ref="Y4:AB4"/>
    <mergeCell ref="AC4:AF4"/>
    <mergeCell ref="AG4:AG6"/>
    <mergeCell ref="AH4:AJ4"/>
    <mergeCell ref="T4:T6"/>
    <mergeCell ref="Q10:AA10"/>
    <mergeCell ref="G12:I12"/>
    <mergeCell ref="T12:AB12"/>
    <mergeCell ref="AE12:AN12"/>
    <mergeCell ref="AQ12:BC12"/>
    <mergeCell ref="I33:I34"/>
    <mergeCell ref="J33:J34"/>
    <mergeCell ref="B14:M17"/>
    <mergeCell ref="B20:M24"/>
    <mergeCell ref="B27:M28"/>
    <mergeCell ref="C31:K31"/>
    <mergeCell ref="B33:B34"/>
    <mergeCell ref="C33:C34"/>
    <mergeCell ref="D33:D34"/>
    <mergeCell ref="E33:F33"/>
    <mergeCell ref="G33:G34"/>
    <mergeCell ref="H33:H34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5</vt:i4>
      </vt:variant>
    </vt:vector>
  </HeadingPairs>
  <TitlesOfParts>
    <vt:vector size="10" baseType="lpstr">
      <vt:lpstr>УП 09.02.01 КСК ООО</vt:lpstr>
      <vt:lpstr>УП 21.01.15 -2025 (9 кл)</vt:lpstr>
      <vt:lpstr>Титул (9кл.)</vt:lpstr>
      <vt:lpstr>УП 21.01.15 -2025 (11кл.)</vt:lpstr>
      <vt:lpstr>Титул (11 кл)</vt:lpstr>
      <vt:lpstr>'УП 09.02.01 КСК ООО'!_ftnref1</vt:lpstr>
      <vt:lpstr>'УП 09.02.01 КСК ООО'!_ftnref2</vt:lpstr>
      <vt:lpstr>'УП 09.02.01 КСК ООО'!_ftnref3</vt:lpstr>
      <vt:lpstr>'УП 09.02.01 КСК ООО'!_ftnref4</vt:lpstr>
      <vt:lpstr>'УП 09.02.01 КСК ООО'!_ftnref7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Admin</cp:lastModifiedBy>
  <cp:lastPrinted>2025-01-29T09:28:30Z</cp:lastPrinted>
  <dcterms:created xsi:type="dcterms:W3CDTF">2024-02-13T06:19:37Z</dcterms:created>
  <dcterms:modified xsi:type="dcterms:W3CDTF">2025-03-07T05:45:34Z</dcterms:modified>
</cp:coreProperties>
</file>