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METOD2\print-metodi\Александрова\23.01.17 25-26 уч год 11 кл\ОПОП\"/>
    </mc:Choice>
  </mc:AlternateContent>
  <xr:revisionPtr revIDLastSave="0" documentId="13_ncr:1_{9E42F568-4916-4E9D-9754-6C16E190B911}" xr6:coauthVersionLast="45" xr6:coauthVersionMax="45" xr10:uidLastSave="{00000000-0000-0000-0000-000000000000}"/>
  <bookViews>
    <workbookView xWindow="-120" yWindow="-120" windowWidth="29040" windowHeight="15840" tabRatio="755" activeTab="2" xr2:uid="{00000000-000D-0000-FFFF-FFFF00000000}"/>
  </bookViews>
  <sheets>
    <sheet name="Титул (9 кл.)" sheetId="19" r:id="rId1"/>
    <sheet name="УП 23.01.17 -2025 (9 кл.)" sheetId="18" r:id="rId2"/>
    <sheet name="Титул (11кл.)" sheetId="17" r:id="rId3"/>
    <sheet name="УП 23.01.17 -2025 (11кл.)" sheetId="1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36" i="17" l="1"/>
  <c r="E36" i="17"/>
  <c r="F36" i="17"/>
  <c r="G36" i="17"/>
  <c r="H36" i="17"/>
  <c r="I36" i="17"/>
  <c r="C36" i="17"/>
  <c r="I37" i="19"/>
  <c r="H37" i="19"/>
  <c r="G37" i="19"/>
  <c r="F37" i="19"/>
  <c r="E37" i="19"/>
  <c r="D37" i="19"/>
  <c r="C37" i="19"/>
  <c r="J36" i="19"/>
  <c r="J35" i="19"/>
  <c r="J37" i="19" s="1"/>
  <c r="M37" i="14"/>
  <c r="O8" i="14"/>
  <c r="O9" i="14"/>
  <c r="O10" i="14"/>
  <c r="O11" i="14"/>
  <c r="O12" i="14"/>
  <c r="O13" i="14"/>
  <c r="O14" i="14"/>
  <c r="O16" i="14"/>
  <c r="O17" i="14"/>
  <c r="O18" i="14"/>
  <c r="O19" i="14"/>
  <c r="O20" i="14"/>
  <c r="O21" i="14"/>
  <c r="O22" i="14"/>
  <c r="O23" i="14"/>
  <c r="O24" i="14"/>
  <c r="O25" i="14"/>
  <c r="O26" i="14"/>
  <c r="O27" i="14"/>
  <c r="O28" i="14"/>
  <c r="O29" i="14"/>
  <c r="O30" i="14"/>
  <c r="O31" i="14"/>
  <c r="O32" i="14"/>
  <c r="O33" i="14"/>
  <c r="O34" i="14"/>
  <c r="O35" i="14"/>
  <c r="O38" i="14"/>
  <c r="O39" i="14"/>
  <c r="O40" i="14"/>
  <c r="O41" i="14"/>
  <c r="O42" i="14"/>
  <c r="O43" i="14"/>
  <c r="O44" i="14"/>
  <c r="O45" i="14"/>
  <c r="O47" i="14"/>
  <c r="O48" i="14"/>
  <c r="O49" i="14"/>
  <c r="O50" i="14"/>
  <c r="O51" i="14"/>
  <c r="O52" i="14"/>
  <c r="O53" i="14"/>
  <c r="O54" i="14"/>
  <c r="O55" i="14"/>
  <c r="O56" i="14"/>
  <c r="O57" i="14"/>
  <c r="O58" i="14"/>
  <c r="O59" i="14"/>
  <c r="O60" i="14"/>
  <c r="O61" i="14"/>
  <c r="O62" i="14"/>
  <c r="O63" i="14"/>
  <c r="O64" i="14"/>
  <c r="O66" i="14"/>
  <c r="O67" i="14"/>
  <c r="O68" i="14"/>
  <c r="O69" i="14"/>
  <c r="O70" i="14"/>
  <c r="O71" i="14"/>
  <c r="O72" i="14"/>
  <c r="O73" i="14"/>
  <c r="O74" i="14"/>
  <c r="O77" i="14"/>
  <c r="O78" i="14"/>
  <c r="P96" i="18"/>
  <c r="O96" i="18"/>
  <c r="N96" i="18"/>
  <c r="M96" i="18"/>
  <c r="P95" i="18"/>
  <c r="O95" i="18"/>
  <c r="N95" i="18"/>
  <c r="M95" i="18"/>
  <c r="Q92" i="18"/>
  <c r="Q89" i="18"/>
  <c r="Q88" i="18"/>
  <c r="Q87" i="18"/>
  <c r="Q86" i="18"/>
  <c r="Q85" i="18"/>
  <c r="L85" i="18"/>
  <c r="K85" i="18"/>
  <c r="J85" i="18"/>
  <c r="I85" i="18"/>
  <c r="H85" i="18"/>
  <c r="G85" i="18"/>
  <c r="F85" i="18"/>
  <c r="E85" i="18"/>
  <c r="Q84" i="18"/>
  <c r="Q83" i="18"/>
  <c r="Q82" i="18"/>
  <c r="Q81" i="18"/>
  <c r="P80" i="18"/>
  <c r="P51" i="18" s="1"/>
  <c r="P20" i="18" s="1"/>
  <c r="P90" i="18" s="1"/>
  <c r="O80" i="18"/>
  <c r="N80" i="18"/>
  <c r="M80" i="18"/>
  <c r="L80" i="18"/>
  <c r="L51" i="18" s="1"/>
  <c r="K80" i="18"/>
  <c r="J80" i="18"/>
  <c r="I80" i="18"/>
  <c r="H80" i="18"/>
  <c r="H51" i="18" s="1"/>
  <c r="G80" i="18"/>
  <c r="F80" i="18"/>
  <c r="E80" i="18"/>
  <c r="Q79" i="18"/>
  <c r="Q78" i="18"/>
  <c r="Q77" i="18"/>
  <c r="Q76" i="18"/>
  <c r="Q75" i="18"/>
  <c r="Q74" i="18"/>
  <c r="Q73" i="18"/>
  <c r="Q72" i="18"/>
  <c r="Q71" i="18"/>
  <c r="Q70" i="18"/>
  <c r="Q69" i="18"/>
  <c r="Q68" i="18"/>
  <c r="Q67" i="18"/>
  <c r="L67" i="18"/>
  <c r="K67" i="18"/>
  <c r="J67" i="18"/>
  <c r="I67" i="18"/>
  <c r="H67" i="18"/>
  <c r="G67" i="18"/>
  <c r="F67" i="18"/>
  <c r="E67" i="18"/>
  <c r="Q66" i="18"/>
  <c r="Q65" i="18"/>
  <c r="Q64" i="18"/>
  <c r="Q63" i="18"/>
  <c r="Q62" i="18"/>
  <c r="P61" i="18"/>
  <c r="O61" i="18"/>
  <c r="N61" i="18"/>
  <c r="M61" i="18"/>
  <c r="L61" i="18"/>
  <c r="K61" i="18"/>
  <c r="J61" i="18"/>
  <c r="I61" i="18"/>
  <c r="H61" i="18"/>
  <c r="G61" i="18"/>
  <c r="F61" i="18"/>
  <c r="E61" i="18"/>
  <c r="Q60" i="18"/>
  <c r="Q59" i="18"/>
  <c r="Q58" i="18"/>
  <c r="Q57" i="18"/>
  <c r="Q56" i="18"/>
  <c r="Q55" i="18"/>
  <c r="Q54" i="18"/>
  <c r="Q53" i="18"/>
  <c r="P52" i="18"/>
  <c r="O52" i="18"/>
  <c r="N52" i="18"/>
  <c r="M52" i="18"/>
  <c r="L52" i="18"/>
  <c r="K52" i="18"/>
  <c r="J52" i="18"/>
  <c r="I52" i="18"/>
  <c r="H52" i="18"/>
  <c r="G52" i="18"/>
  <c r="F52" i="18"/>
  <c r="E52" i="18"/>
  <c r="O51" i="18"/>
  <c r="N51" i="18"/>
  <c r="M51" i="18"/>
  <c r="K51" i="18"/>
  <c r="J51" i="18"/>
  <c r="I51" i="18"/>
  <c r="G51" i="18"/>
  <c r="F51" i="18"/>
  <c r="E51" i="18"/>
  <c r="Q50" i="18"/>
  <c r="Q49" i="18"/>
  <c r="Q48" i="18"/>
  <c r="Q47" i="18"/>
  <c r="Q46" i="18"/>
  <c r="Q45" i="18"/>
  <c r="Q44" i="18"/>
  <c r="Q43" i="18"/>
  <c r="Q42" i="18"/>
  <c r="Q41" i="18"/>
  <c r="Q40" i="18"/>
  <c r="Q39" i="18"/>
  <c r="Q38" i="18"/>
  <c r="Q37" i="18"/>
  <c r="Q36" i="18"/>
  <c r="Q35" i="18"/>
  <c r="Q34" i="18"/>
  <c r="Q33" i="18"/>
  <c r="Q32" i="18"/>
  <c r="Q31" i="18"/>
  <c r="P30" i="18"/>
  <c r="O30" i="18"/>
  <c r="N30" i="18"/>
  <c r="N20" i="18" s="1"/>
  <c r="M30" i="18"/>
  <c r="L30" i="18"/>
  <c r="K30" i="18"/>
  <c r="J30" i="18"/>
  <c r="I30" i="18"/>
  <c r="H30" i="18"/>
  <c r="G30" i="18"/>
  <c r="F30" i="18"/>
  <c r="F20" i="18" s="1"/>
  <c r="E30" i="18"/>
  <c r="Q29" i="18"/>
  <c r="Q28" i="18"/>
  <c r="Q27" i="18"/>
  <c r="Q26" i="18"/>
  <c r="Q25" i="18"/>
  <c r="Q24" i="18"/>
  <c r="Q23" i="18"/>
  <c r="O21" i="18"/>
  <c r="O20" i="18" s="1"/>
  <c r="N21" i="18"/>
  <c r="M21" i="18"/>
  <c r="L21" i="18"/>
  <c r="K21" i="18"/>
  <c r="J21" i="18"/>
  <c r="I21" i="18"/>
  <c r="H21" i="18"/>
  <c r="G21" i="18"/>
  <c r="F21" i="18"/>
  <c r="E21" i="18"/>
  <c r="M20" i="18"/>
  <c r="K20" i="18"/>
  <c r="I20" i="18"/>
  <c r="Q19" i="18"/>
  <c r="Q18" i="18"/>
  <c r="Q17" i="18"/>
  <c r="Q16" i="18"/>
  <c r="Q15" i="18"/>
  <c r="Q14" i="18"/>
  <c r="Q13" i="18"/>
  <c r="Q12" i="18"/>
  <c r="Q11" i="18"/>
  <c r="Q10" i="18"/>
  <c r="Q9" i="18"/>
  <c r="Q8" i="18"/>
  <c r="Q7" i="18"/>
  <c r="Q6" i="18"/>
  <c r="P5" i="18"/>
  <c r="O5" i="18"/>
  <c r="N5" i="18"/>
  <c r="M5" i="18"/>
  <c r="L5" i="18"/>
  <c r="K5" i="18"/>
  <c r="J5" i="18"/>
  <c r="I5" i="18"/>
  <c r="I90" i="18" s="1"/>
  <c r="H5" i="18"/>
  <c r="G5" i="18"/>
  <c r="F5" i="18"/>
  <c r="E5" i="18"/>
  <c r="M81" i="14"/>
  <c r="N81" i="14"/>
  <c r="M80" i="14"/>
  <c r="N80" i="14"/>
  <c r="F6" i="14"/>
  <c r="G6" i="14"/>
  <c r="H6" i="14"/>
  <c r="I6" i="14"/>
  <c r="J6" i="14"/>
  <c r="K6" i="14"/>
  <c r="L6" i="14"/>
  <c r="M6" i="14"/>
  <c r="O6" i="14" s="1"/>
  <c r="E37" i="14"/>
  <c r="F65" i="14"/>
  <c r="G65" i="14"/>
  <c r="H65" i="14"/>
  <c r="I65" i="14"/>
  <c r="J65" i="14"/>
  <c r="K65" i="14"/>
  <c r="L65" i="14"/>
  <c r="M65" i="14"/>
  <c r="F46" i="14"/>
  <c r="G46" i="14"/>
  <c r="H46" i="14"/>
  <c r="I46" i="14"/>
  <c r="J46" i="14"/>
  <c r="K46" i="14"/>
  <c r="L46" i="14"/>
  <c r="M46" i="14"/>
  <c r="N46" i="14"/>
  <c r="O46" i="14" s="1"/>
  <c r="F37" i="14"/>
  <c r="G37" i="14"/>
  <c r="H37" i="14"/>
  <c r="I37" i="14"/>
  <c r="J37" i="14"/>
  <c r="K37" i="14"/>
  <c r="L37" i="14"/>
  <c r="N37" i="14"/>
  <c r="N65" i="14"/>
  <c r="E46" i="14"/>
  <c r="E15" i="14"/>
  <c r="E6" i="14"/>
  <c r="H20" i="18" l="1"/>
  <c r="L20" i="18"/>
  <c r="F90" i="18"/>
  <c r="J20" i="18"/>
  <c r="K90" i="18"/>
  <c r="G20" i="18"/>
  <c r="G90" i="18" s="1"/>
  <c r="Q80" i="18"/>
  <c r="N90" i="18"/>
  <c r="N94" i="18" s="1"/>
  <c r="H90" i="18"/>
  <c r="L90" i="18"/>
  <c r="O80" i="14"/>
  <c r="Q5" i="18"/>
  <c r="Q30" i="18"/>
  <c r="E20" i="18"/>
  <c r="E90" i="18" s="1"/>
  <c r="L4" i="18" s="1"/>
  <c r="Q52" i="18"/>
  <c r="Q61" i="18"/>
  <c r="Q95" i="18"/>
  <c r="Q96" i="18"/>
  <c r="J36" i="14"/>
  <c r="Q51" i="18"/>
  <c r="J90" i="18"/>
  <c r="O90" i="18"/>
  <c r="O91" i="18" s="1"/>
  <c r="Q21" i="18"/>
  <c r="Q20" i="18"/>
  <c r="O65" i="14"/>
  <c r="O37" i="14"/>
  <c r="O81" i="14"/>
  <c r="H36" i="14"/>
  <c r="N91" i="18"/>
  <c r="P94" i="18"/>
  <c r="P91" i="18"/>
  <c r="M90" i="18"/>
  <c r="F36" i="14"/>
  <c r="K36" i="14"/>
  <c r="I36" i="14"/>
  <c r="L36" i="14"/>
  <c r="M36" i="14"/>
  <c r="G36" i="14"/>
  <c r="E65" i="14"/>
  <c r="E36" i="14" s="1"/>
  <c r="E5" i="14" s="1"/>
  <c r="O94" i="18" l="1"/>
  <c r="K4" i="18"/>
  <c r="E75" i="14"/>
  <c r="M94" i="18"/>
  <c r="Q94" i="18" s="1"/>
  <c r="M91" i="18"/>
  <c r="Q91" i="18" s="1"/>
  <c r="Q90" i="18"/>
  <c r="F15" i="14"/>
  <c r="G15" i="14"/>
  <c r="H15" i="14"/>
  <c r="I15" i="14"/>
  <c r="J15" i="14"/>
  <c r="K15" i="14"/>
  <c r="L15" i="14"/>
  <c r="M15" i="14"/>
  <c r="N15" i="14"/>
  <c r="L5" i="14" l="1"/>
  <c r="H5" i="14"/>
  <c r="H75" i="14" s="1"/>
  <c r="F75" i="14"/>
  <c r="F5" i="14"/>
  <c r="J5" i="14"/>
  <c r="J75" i="14" s="1"/>
  <c r="O15" i="14"/>
  <c r="K75" i="14"/>
  <c r="K5" i="14"/>
  <c r="K4" i="14" s="1"/>
  <c r="I5" i="14"/>
  <c r="I75" i="14" s="1"/>
  <c r="G75" i="14"/>
  <c r="G5" i="14"/>
  <c r="M5" i="14"/>
  <c r="M75" i="14" s="1"/>
  <c r="J35" i="17"/>
  <c r="J36" i="17" s="1"/>
  <c r="L4" i="14" l="1"/>
  <c r="L75" i="14"/>
  <c r="N36" i="14"/>
  <c r="N5" i="14" s="1"/>
  <c r="O5" i="14" l="1"/>
  <c r="O36" i="14"/>
  <c r="N75" i="14"/>
  <c r="O75" i="14" s="1"/>
  <c r="L70" i="14"/>
  <c r="K70" i="14"/>
  <c r="J70" i="14"/>
  <c r="I70" i="14"/>
  <c r="H70" i="14"/>
  <c r="G70" i="14"/>
  <c r="F70" i="14"/>
  <c r="E70" i="14"/>
  <c r="M79" i="14" l="1"/>
  <c r="N79" i="14"/>
  <c r="L52" i="14"/>
  <c r="K52" i="14"/>
  <c r="O79" i="14" l="1"/>
  <c r="N76" i="14"/>
  <c r="M76" i="14" l="1"/>
  <c r="O76" i="14" s="1"/>
  <c r="J52" i="14" l="1"/>
  <c r="I52" i="14"/>
  <c r="H52" i="14"/>
  <c r="G52" i="14"/>
  <c r="F52" i="14"/>
  <c r="E52" i="14"/>
</calcChain>
</file>

<file path=xl/sharedStrings.xml><?xml version="1.0" encoding="utf-8"?>
<sst xmlns="http://schemas.openxmlformats.org/spreadsheetml/2006/main" count="665" uniqueCount="220">
  <si>
    <t>Индекс</t>
  </si>
  <si>
    <t>Всего</t>
  </si>
  <si>
    <t>Объем образовательной программы в академических часах</t>
  </si>
  <si>
    <t>Практики</t>
  </si>
  <si>
    <t>Промежуточная аттестация</t>
  </si>
  <si>
    <t>ОП.00</t>
  </si>
  <si>
    <t>Общепрофессиональный цикл</t>
  </si>
  <si>
    <t>ОП.01</t>
  </si>
  <si>
    <t>Наименование дисциплины</t>
  </si>
  <si>
    <t>П.00</t>
  </si>
  <si>
    <t>Профессиональный цикл</t>
  </si>
  <si>
    <t>ПМ.01</t>
  </si>
  <si>
    <t xml:space="preserve">Наименование профессионального модуля </t>
  </si>
  <si>
    <t>МДК.01.01</t>
  </si>
  <si>
    <t>Наименование МДК</t>
  </si>
  <si>
    <t>МДК.01.02</t>
  </si>
  <si>
    <t>УП.01</t>
  </si>
  <si>
    <t>Учебная практика</t>
  </si>
  <si>
    <t>ПП.01</t>
  </si>
  <si>
    <t>Производственная практика</t>
  </si>
  <si>
    <t>ОП.0Х</t>
  </si>
  <si>
    <t>ПМ.0Х</t>
  </si>
  <si>
    <t>МДК.0Х.01</t>
  </si>
  <si>
    <t>УП.0Х</t>
  </si>
  <si>
    <t>ПП.0Х</t>
  </si>
  <si>
    <t>ГИА.00</t>
  </si>
  <si>
    <t>Государственная итоговая аттестация</t>
  </si>
  <si>
    <t>Итого:</t>
  </si>
  <si>
    <t>Наименование</t>
  </si>
  <si>
    <t>Учебные занятия</t>
  </si>
  <si>
    <t>Самостоятельная работа</t>
  </si>
  <si>
    <t>СГ.00</t>
  </si>
  <si>
    <t>Социально-гуманитарный цикл</t>
  </si>
  <si>
    <t>СГ.01</t>
  </si>
  <si>
    <t>История России</t>
  </si>
  <si>
    <t>СГ.02</t>
  </si>
  <si>
    <t>СГ.03</t>
  </si>
  <si>
    <t>Безопасность жизнедеятельности</t>
  </si>
  <si>
    <t>СГ.04</t>
  </si>
  <si>
    <t>Физическая культура</t>
  </si>
  <si>
    <t>СГ.05</t>
  </si>
  <si>
    <t>ОП.02</t>
  </si>
  <si>
    <t>ОП.03</t>
  </si>
  <si>
    <t>ОП.04</t>
  </si>
  <si>
    <t>ОП.05</t>
  </si>
  <si>
    <t>ОП.06</t>
  </si>
  <si>
    <t>ОП.07</t>
  </si>
  <si>
    <t>ОП.08</t>
  </si>
  <si>
    <t>ОП.09</t>
  </si>
  <si>
    <t>ОП.10</t>
  </si>
  <si>
    <t>ОП.11</t>
  </si>
  <si>
    <t>ОП.12</t>
  </si>
  <si>
    <t>ОП.13</t>
  </si>
  <si>
    <t>ОП.14</t>
  </si>
  <si>
    <t>ОП.15</t>
  </si>
  <si>
    <t>ОП.16</t>
  </si>
  <si>
    <t>ОП.17</t>
  </si>
  <si>
    <t>ОП.18</t>
  </si>
  <si>
    <t>ОП.19</t>
  </si>
  <si>
    <t>ОП.20</t>
  </si>
  <si>
    <t>ПМ.02</t>
  </si>
  <si>
    <t>МДК.02.01</t>
  </si>
  <si>
    <t>УП.02</t>
  </si>
  <si>
    <t>ПП.02</t>
  </si>
  <si>
    <t>ПМ.03</t>
  </si>
  <si>
    <t>МДК.03.01</t>
  </si>
  <si>
    <t>МДК.03.02</t>
  </si>
  <si>
    <t>УП.03</t>
  </si>
  <si>
    <t>ПП.03</t>
  </si>
  <si>
    <t>ПМ.04</t>
  </si>
  <si>
    <t>Иностранный язык в профессиональной деятельности</t>
  </si>
  <si>
    <t>МДК. 02.01</t>
  </si>
  <si>
    <t>ООД</t>
  </si>
  <si>
    <t>Общеобразовательный цикл</t>
  </si>
  <si>
    <t>ООД.01</t>
  </si>
  <si>
    <t>Русский язык</t>
  </si>
  <si>
    <t>ООД.02</t>
  </si>
  <si>
    <t>Литература</t>
  </si>
  <si>
    <t>ООД.03</t>
  </si>
  <si>
    <t>История</t>
  </si>
  <si>
    <t>ООД.04</t>
  </si>
  <si>
    <t>Обществознание</t>
  </si>
  <si>
    <t>ООД.05</t>
  </si>
  <si>
    <t>География</t>
  </si>
  <si>
    <t>ООД.06</t>
  </si>
  <si>
    <t>Иностранный язык</t>
  </si>
  <si>
    <t>ООД.07</t>
  </si>
  <si>
    <t>ООД.08</t>
  </si>
  <si>
    <t>ООД.09</t>
  </si>
  <si>
    <t>Химия</t>
  </si>
  <si>
    <t>ООД.10</t>
  </si>
  <si>
    <t>Биология</t>
  </si>
  <si>
    <t>ООД.11</t>
  </si>
  <si>
    <t>Математика</t>
  </si>
  <si>
    <t>ООД.12</t>
  </si>
  <si>
    <t xml:space="preserve">Информатика </t>
  </si>
  <si>
    <t>ООД.13</t>
  </si>
  <si>
    <t>Физика</t>
  </si>
  <si>
    <t>ООД.14</t>
  </si>
  <si>
    <t>Индивидуальный проект</t>
  </si>
  <si>
    <t>Основы безопасности и защиты Родины</t>
  </si>
  <si>
    <t>МДК. 02.02</t>
  </si>
  <si>
    <t>1 курс</t>
  </si>
  <si>
    <t>2 курс</t>
  </si>
  <si>
    <t>1 семестр</t>
  </si>
  <si>
    <t>2 семестр</t>
  </si>
  <si>
    <t>Э</t>
  </si>
  <si>
    <t>ДЗ</t>
  </si>
  <si>
    <t>З,ДЗ</t>
  </si>
  <si>
    <t>Форма промежуточной аттестации 
(зачет, диф.зачет, экзамен и др.)</t>
  </si>
  <si>
    <t xml:space="preserve">Обязательная часть образовательной программы, ак.ч.
</t>
  </si>
  <si>
    <t xml:space="preserve">Вариативная часть образовтаельной программы, ак.ч.
</t>
  </si>
  <si>
    <t>Объём образовательной программы, 
распределенной по курсам и семестрам</t>
  </si>
  <si>
    <t>В т.ч. в форме
 практической подготовки</t>
  </si>
  <si>
    <t>Квалификационный экзамен</t>
  </si>
  <si>
    <t>Основы бережливого производства</t>
  </si>
  <si>
    <t>Охрана труда</t>
  </si>
  <si>
    <t>МДК.01.03</t>
  </si>
  <si>
    <t>Обязательная часть профессиональной образовательной программы</t>
  </si>
  <si>
    <t>итого</t>
  </si>
  <si>
    <t>17 нед. п/о нет</t>
  </si>
  <si>
    <t>1 сем.</t>
  </si>
  <si>
    <t>2 сем.</t>
  </si>
  <si>
    <t>24нед.  - п/о нет</t>
  </si>
  <si>
    <t>4 нед.  х 36ч. 144ч.</t>
  </si>
  <si>
    <t xml:space="preserve">144 часа </t>
  </si>
  <si>
    <t>3 сем.</t>
  </si>
  <si>
    <t>4 сем.</t>
  </si>
  <si>
    <t>ТО</t>
  </si>
  <si>
    <t>Утверждено:</t>
  </si>
  <si>
    <t>Директор ГБОУ СПО ЛНР "СК"</t>
  </si>
  <si>
    <t>Рассмотрено</t>
  </si>
  <si>
    <t>на педагогическом совете</t>
  </si>
  <si>
    <t>ГБОУ СПО ЛНР "СК"</t>
  </si>
  <si>
    <t>____________ С.С. Калашников</t>
  </si>
  <si>
    <t>УЧЕБНЫЙ   ПЛАН</t>
  </si>
  <si>
    <t>по образовательной программе среднего профессионального образования  Государственного бюлджетноего образовательного учреждения среднего профессилонального образования Луганской Народной республики "Свердловский колледж"</t>
  </si>
  <si>
    <t>1. Сводные данне по бюджетну времени (в неделях)</t>
  </si>
  <si>
    <t>Курсы</t>
  </si>
  <si>
    <t>Обучение по дисциплинам и междисциплинарным курсам</t>
  </si>
  <si>
    <t>Каникулы</t>
  </si>
  <si>
    <t xml:space="preserve">Всего по курсам </t>
  </si>
  <si>
    <t>по профилю профессии</t>
  </si>
  <si>
    <t>преддипломная</t>
  </si>
  <si>
    <t>I курс</t>
  </si>
  <si>
    <t>II курс</t>
  </si>
  <si>
    <t>2. ГРАФИК УЧЕБНОГО ПРОЦЕССА</t>
  </si>
  <si>
    <t>курс</t>
  </si>
  <si>
    <t>Сентябрь</t>
  </si>
  <si>
    <t>23.09-05.10</t>
  </si>
  <si>
    <t>Октябрь</t>
  </si>
  <si>
    <t>27.10-02.11</t>
  </si>
  <si>
    <t>Ноябрь</t>
  </si>
  <si>
    <t>Декабрь</t>
  </si>
  <si>
    <t>29.12-04.01</t>
  </si>
  <si>
    <t>Январь</t>
  </si>
  <si>
    <t>26.01-01.02</t>
  </si>
  <si>
    <t>Февраль</t>
  </si>
  <si>
    <t>23.02-01.03</t>
  </si>
  <si>
    <t>Март</t>
  </si>
  <si>
    <t>30.03-05.04</t>
  </si>
  <si>
    <t>Апрель</t>
  </si>
  <si>
    <t>27.04-03.05</t>
  </si>
  <si>
    <t>Май</t>
  </si>
  <si>
    <t>Июнь</t>
  </si>
  <si>
    <t>29.06-05.07</t>
  </si>
  <si>
    <t>Июль</t>
  </si>
  <si>
    <t>Август</t>
  </si>
  <si>
    <t>Т</t>
  </si>
  <si>
    <t>ТУ</t>
  </si>
  <si>
    <t>К</t>
  </si>
  <si>
    <t>П</t>
  </si>
  <si>
    <t>ПА</t>
  </si>
  <si>
    <t>А</t>
  </si>
  <si>
    <t>Условные обозначения:</t>
  </si>
  <si>
    <t xml:space="preserve">Теоретическое обучение </t>
  </si>
  <si>
    <t>Государственная итогова аттестация</t>
  </si>
  <si>
    <t>У</t>
  </si>
  <si>
    <t>Электротехника</t>
  </si>
  <si>
    <t>Материаловедение</t>
  </si>
  <si>
    <t>Выполнение регламентных работ по поддержанию автотранспортных средств в исправном состоянии</t>
  </si>
  <si>
    <t>Устройство автотранспортных средств</t>
  </si>
  <si>
    <t>Техническое обслуживание автотанспортных средств</t>
  </si>
  <si>
    <t>Предпродажная подготовка автотранспортных средств</t>
  </si>
  <si>
    <t>Ремонт механических систем и установка дополнительного оборудования на автотраспорте</t>
  </si>
  <si>
    <t>Диагностика автотранспортных средств</t>
  </si>
  <si>
    <t>Ремонт автотранспортных средств</t>
  </si>
  <si>
    <t>Установка дополнительного оборудования</t>
  </si>
  <si>
    <t>УП.02.</t>
  </si>
  <si>
    <t xml:space="preserve">Освоение видов работ по профессии рабочего 11442 Водитель автомобиля </t>
  </si>
  <si>
    <t>Теоретическая подготовка водителя автомобиля</t>
  </si>
  <si>
    <t>Психофизиологические основы деятельности водителя</t>
  </si>
  <si>
    <t>Первая помощь при дорожно- транспортном происшествии</t>
  </si>
  <si>
    <t xml:space="preserve"> </t>
  </si>
  <si>
    <t>ОО</t>
  </si>
  <si>
    <r>
      <t xml:space="preserve">по профессии: 23.01.17 Мастер по ремонту и обслуживанию автомобилей                                                                                                   Квалификация: мастер по ремонту и обслуживанию автомобилей 4 разряда.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Дополнительная квалификация по профессональному обучению профессии рабочего:                    11442 Водитель автомобиля</t>
    </r>
  </si>
  <si>
    <t>Форма обучения : очная.                                                                                                                                                           Срок получения образования: 1 год 10 месяцев (на базе основного общего образования) с получением среднего общего образования.</t>
  </si>
  <si>
    <t>5 нед.- п/о нет</t>
  </si>
  <si>
    <t>12 нед.  х 6ч.  = 72 ч.</t>
  </si>
  <si>
    <t>72 часов</t>
  </si>
  <si>
    <t>ГИА</t>
  </si>
  <si>
    <t>3 нед. х 36 ч. = 108 ч.</t>
  </si>
  <si>
    <t>108 часов</t>
  </si>
  <si>
    <t xml:space="preserve">8 нед.  х 18 ч. = 144ч. </t>
  </si>
  <si>
    <t>144 часа</t>
  </si>
  <si>
    <t>1нед. х 36 = 36</t>
  </si>
  <si>
    <t>УП</t>
  </si>
  <si>
    <t>ПП</t>
  </si>
  <si>
    <t xml:space="preserve">приказ № ___  от__________2025г. </t>
  </si>
  <si>
    <t>протокол № ___ от __________2025г.</t>
  </si>
  <si>
    <t>Форма обучения : очная.                                                                                                                                                           Срок получения образования:  10 месяцев (на базе основного общего образования) с получением среднего общего образования.</t>
  </si>
  <si>
    <t>МДК.03.03</t>
  </si>
  <si>
    <t xml:space="preserve">5 нед. х  п/о нет </t>
  </si>
  <si>
    <t xml:space="preserve">3 нед. х  п/о нет </t>
  </si>
  <si>
    <t>2 н. п/о нет</t>
  </si>
  <si>
    <t>12н. х 6ч = 72</t>
  </si>
  <si>
    <t xml:space="preserve">5 н. х  12 = 60 </t>
  </si>
  <si>
    <t>4 н. х 36 = 144 ч.</t>
  </si>
  <si>
    <t>3 н. х 36 = 108</t>
  </si>
  <si>
    <t>14н. х 6ч. = 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</si>
</sst>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22">
    <fill>
      <patternFill patternType="none"/>
    </fill>
    <fill>
      <patternFill patternType="gray125"/>
    </fill>
    <fill>
      <patternFill patternType="solid">
        <fgColor rgb="FFEAF1DD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2"/>
        <bgColor indexed="1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16"/>
      </patternFill>
    </fill>
    <fill>
      <patternFill patternType="solid">
        <fgColor theme="4" tint="0.79998168889431442"/>
        <bgColor indexed="16"/>
      </patternFill>
    </fill>
    <fill>
      <patternFill patternType="solid">
        <fgColor theme="5" tint="0.59999389629810485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233">
    <xf numFmtId="0" fontId="0" fillId="0" borderId="0" xfId="0"/>
    <xf numFmtId="0" fontId="3" fillId="2" borderId="1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textRotation="90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9" fontId="3" fillId="5" borderId="1" xfId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5" borderId="1" xfId="1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4" fillId="8" borderId="1" xfId="0" applyFont="1" applyFill="1" applyBorder="1" applyAlignment="1">
      <alignment vertical="center" wrapText="1"/>
    </xf>
    <xf numFmtId="0" fontId="4" fillId="8" borderId="4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9" borderId="1" xfId="2" applyNumberFormat="1" applyFont="1" applyFill="1" applyBorder="1" applyAlignment="1" applyProtection="1">
      <alignment horizontal="left" vertical="center"/>
      <protection locked="0"/>
    </xf>
    <xf numFmtId="0" fontId="3" fillId="0" borderId="1" xfId="2" applyNumberFormat="1" applyFont="1" applyFill="1" applyBorder="1" applyAlignment="1" applyProtection="1">
      <alignment horizontal="left" vertical="center" wrapText="1"/>
      <protection locked="0"/>
    </xf>
    <xf numFmtId="0" fontId="3" fillId="0" borderId="1" xfId="2" applyNumberFormat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/>
    </xf>
    <xf numFmtId="0" fontId="3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" applyNumberFormat="1" applyFont="1" applyFill="1" applyBorder="1" applyAlignment="1">
      <alignment horizontal="center" vertical="center"/>
    </xf>
    <xf numFmtId="9" fontId="3" fillId="0" borderId="1" xfId="1" applyFont="1" applyFill="1" applyBorder="1" applyAlignment="1">
      <alignment horizontal="center" vertical="center"/>
    </xf>
    <xf numFmtId="1" fontId="4" fillId="10" borderId="1" xfId="1" applyNumberFormat="1" applyFont="1" applyFill="1" applyBorder="1" applyAlignment="1">
      <alignment horizontal="center" vertical="center"/>
    </xf>
    <xf numFmtId="0" fontId="4" fillId="10" borderId="8" xfId="2" applyNumberFormat="1" applyFont="1" applyFill="1" applyBorder="1" applyAlignment="1" applyProtection="1">
      <alignment horizontal="left" vertical="center"/>
      <protection locked="0"/>
    </xf>
    <xf numFmtId="0" fontId="4" fillId="10" borderId="11" xfId="2" applyNumberFormat="1" applyFont="1" applyFill="1" applyBorder="1" applyAlignment="1" applyProtection="1">
      <alignment horizontal="left" vertical="center" wrapText="1"/>
      <protection locked="0"/>
    </xf>
    <xf numFmtId="0" fontId="4" fillId="8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justify" vertical="center" wrapText="1"/>
    </xf>
    <xf numFmtId="0" fontId="3" fillId="7" borderId="1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  <xf numFmtId="0" fontId="4" fillId="10" borderId="4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4" xfId="0" applyFont="1" applyFill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justify" vertical="center" wrapText="1"/>
    </xf>
    <xf numFmtId="0" fontId="3" fillId="11" borderId="9" xfId="2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justify" vertical="center" wrapText="1"/>
    </xf>
    <xf numFmtId="0" fontId="4" fillId="6" borderId="1" xfId="0" applyFont="1" applyFill="1" applyBorder="1" applyAlignment="1">
      <alignment horizontal="justify" vertical="center" wrapText="1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7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7" borderId="1" xfId="0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12" borderId="1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11" borderId="10" xfId="2" applyNumberFormat="1" applyFont="1" applyFill="1" applyBorder="1" applyAlignment="1" applyProtection="1">
      <alignment horizontal="left" vertical="center" wrapText="1"/>
      <protection locked="0"/>
    </xf>
    <xf numFmtId="0" fontId="4" fillId="13" borderId="1" xfId="2" applyFont="1" applyFill="1" applyBorder="1" applyAlignment="1">
      <alignment horizontal="center" vertical="center"/>
    </xf>
    <xf numFmtId="0" fontId="4" fillId="13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7" borderId="9" xfId="0" applyFont="1" applyFill="1" applyBorder="1" applyAlignment="1">
      <alignment horizontal="justify" vertical="center" wrapText="1"/>
    </xf>
    <xf numFmtId="0" fontId="3" fillId="7" borderId="9" xfId="2" applyNumberFormat="1" applyFont="1" applyFill="1" applyBorder="1" applyAlignment="1" applyProtection="1">
      <alignment horizontal="center" vertical="center" wrapText="1"/>
      <protection locked="0"/>
    </xf>
    <xf numFmtId="0" fontId="5" fillId="6" borderId="9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/>
    </xf>
    <xf numFmtId="0" fontId="3" fillId="6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6" borderId="3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12" borderId="3" xfId="0" applyFont="1" applyFill="1" applyBorder="1" applyAlignment="1">
      <alignment horizontal="center" vertical="center" wrapText="1"/>
    </xf>
    <xf numFmtId="0" fontId="3" fillId="4" borderId="1" xfId="1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14" borderId="1" xfId="0" applyFont="1" applyFill="1" applyBorder="1"/>
    <xf numFmtId="0" fontId="3" fillId="14" borderId="1" xfId="0" applyFont="1" applyFill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/>
    <xf numFmtId="0" fontId="0" fillId="0" borderId="0" xfId="0" applyAlignment="1"/>
    <xf numFmtId="0" fontId="9" fillId="0" borderId="0" xfId="0" applyFont="1" applyAlignment="1">
      <alignment vertical="top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wrapText="1"/>
    </xf>
    <xf numFmtId="0" fontId="11" fillId="15" borderId="1" xfId="0" applyFont="1" applyFill="1" applyBorder="1" applyAlignment="1">
      <alignment wrapText="1"/>
    </xf>
    <xf numFmtId="0" fontId="7" fillId="16" borderId="1" xfId="0" applyFont="1" applyFill="1" applyBorder="1"/>
    <xf numFmtId="0" fontId="7" fillId="0" borderId="1" xfId="0" applyFont="1" applyBorder="1" applyAlignment="1">
      <alignment horizontal="center" vertical="center"/>
    </xf>
    <xf numFmtId="0" fontId="11" fillId="16" borderId="1" xfId="0" applyFont="1" applyFill="1" applyBorder="1"/>
    <xf numFmtId="0" fontId="11" fillId="16" borderId="1" xfId="0" applyFont="1" applyFill="1" applyBorder="1" applyAlignment="1">
      <alignment horizontal="center" vertical="center"/>
    </xf>
    <xf numFmtId="0" fontId="11" fillId="0" borderId="0" xfId="0" applyFont="1" applyAlignment="1"/>
    <xf numFmtId="0" fontId="12" fillId="0" borderId="1" xfId="0" applyFont="1" applyBorder="1"/>
    <xf numFmtId="0" fontId="12" fillId="0" borderId="4" xfId="0" applyFont="1" applyBorder="1"/>
    <xf numFmtId="0" fontId="12" fillId="0" borderId="1" xfId="0" applyFont="1" applyBorder="1" applyAlignment="1"/>
    <xf numFmtId="0" fontId="12" fillId="17" borderId="1" xfId="0" applyFont="1" applyFill="1" applyBorder="1"/>
    <xf numFmtId="0" fontId="0" fillId="17" borderId="1" xfId="0" applyFill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7" borderId="1" xfId="0" applyFont="1" applyFill="1" applyBorder="1" applyAlignment="1">
      <alignment horizontal="left" vertical="center" wrapText="1"/>
    </xf>
    <xf numFmtId="0" fontId="3" fillId="14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 wrapText="1"/>
    </xf>
    <xf numFmtId="0" fontId="6" fillId="14" borderId="1" xfId="0" applyFont="1" applyFill="1" applyBorder="1"/>
    <xf numFmtId="0" fontId="3" fillId="14" borderId="1" xfId="0" applyFont="1" applyFill="1" applyBorder="1" applyAlignment="1">
      <alignment vertical="center"/>
    </xf>
    <xf numFmtId="0" fontId="12" fillId="12" borderId="1" xfId="0" applyFont="1" applyFill="1" applyBorder="1"/>
    <xf numFmtId="0" fontId="0" fillId="12" borderId="0" xfId="0" applyFill="1"/>
    <xf numFmtId="0" fontId="3" fillId="0" borderId="1" xfId="0" applyFont="1" applyBorder="1"/>
    <xf numFmtId="1" fontId="3" fillId="5" borderId="1" xfId="1" applyNumberFormat="1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 vertical="center"/>
    </xf>
    <xf numFmtId="0" fontId="3" fillId="14" borderId="0" xfId="0" applyFont="1" applyFill="1"/>
    <xf numFmtId="0" fontId="3" fillId="14" borderId="0" xfId="0" applyFont="1" applyFill="1" applyAlignment="1">
      <alignment horizontal="center" vertical="center"/>
    </xf>
    <xf numFmtId="0" fontId="14" fillId="14" borderId="1" xfId="0" applyFont="1" applyFill="1" applyBorder="1"/>
    <xf numFmtId="0" fontId="15" fillId="14" borderId="1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left" vertical="top" wrapText="1"/>
    </xf>
    <xf numFmtId="0" fontId="10" fillId="18" borderId="1" xfId="0" applyFont="1" applyFill="1" applyBorder="1"/>
    <xf numFmtId="0" fontId="10" fillId="19" borderId="2" xfId="0" applyFont="1" applyFill="1" applyBorder="1"/>
    <xf numFmtId="0" fontId="0" fillId="19" borderId="2" xfId="0" applyFont="1" applyFill="1" applyBorder="1"/>
    <xf numFmtId="0" fontId="0" fillId="18" borderId="1" xfId="0" applyFont="1" applyFill="1" applyBorder="1"/>
    <xf numFmtId="0" fontId="10" fillId="20" borderId="1" xfId="0" applyFont="1" applyFill="1" applyBorder="1"/>
    <xf numFmtId="0" fontId="10" fillId="21" borderId="1" xfId="0" applyFont="1" applyFill="1" applyBorder="1"/>
    <xf numFmtId="0" fontId="0" fillId="20" borderId="1" xfId="0" applyFont="1" applyFill="1" applyBorder="1"/>
    <xf numFmtId="0" fontId="0" fillId="21" borderId="1" xfId="0" applyFont="1" applyFill="1" applyBorder="1"/>
    <xf numFmtId="0" fontId="10" fillId="13" borderId="1" xfId="0" applyFont="1" applyFill="1" applyBorder="1"/>
    <xf numFmtId="0" fontId="0" fillId="13" borderId="1" xfId="0" applyFont="1" applyFill="1" applyBorder="1"/>
    <xf numFmtId="0" fontId="12" fillId="13" borderId="1" xfId="0" applyFont="1" applyFill="1" applyBorder="1" applyAlignment="1">
      <alignment horizontal="center" vertical="center"/>
    </xf>
    <xf numFmtId="0" fontId="12" fillId="13" borderId="1" xfId="0" applyFont="1" applyFill="1" applyBorder="1"/>
    <xf numFmtId="0" fontId="12" fillId="20" borderId="1" xfId="0" applyFont="1" applyFill="1" applyBorder="1"/>
    <xf numFmtId="0" fontId="12" fillId="19" borderId="1" xfId="0" applyFont="1" applyFill="1" applyBorder="1"/>
    <xf numFmtId="0" fontId="12" fillId="21" borderId="1" xfId="0" applyFont="1" applyFill="1" applyBorder="1"/>
    <xf numFmtId="0" fontId="12" fillId="18" borderId="1" xfId="0" applyFont="1" applyFill="1" applyBorder="1"/>
    <xf numFmtId="0" fontId="7" fillId="0" borderId="0" xfId="0" applyFont="1" applyAlignment="1">
      <alignment horizontal="center"/>
    </xf>
    <xf numFmtId="0" fontId="7" fillId="17" borderId="2" xfId="0" applyFont="1" applyFill="1" applyBorder="1" applyAlignment="1">
      <alignment horizontal="center" vertical="center" textRotation="90"/>
    </xf>
    <xf numFmtId="0" fontId="7" fillId="17" borderId="12" xfId="0" applyFont="1" applyFill="1" applyBorder="1" applyAlignment="1">
      <alignment horizontal="center" vertical="center" textRotation="90"/>
    </xf>
    <xf numFmtId="0" fontId="7" fillId="17" borderId="3" xfId="0" applyFont="1" applyFill="1" applyBorder="1" applyAlignment="1">
      <alignment horizontal="center" vertical="center" textRotation="90"/>
    </xf>
    <xf numFmtId="0" fontId="12" fillId="17" borderId="1" xfId="0" applyFont="1" applyFill="1" applyBorder="1" applyAlignment="1">
      <alignment horizontal="center"/>
    </xf>
    <xf numFmtId="0" fontId="7" fillId="0" borderId="0" xfId="0" applyFont="1" applyAlignment="1">
      <alignment horizontal="left"/>
    </xf>
    <xf numFmtId="0" fontId="12" fillId="0" borderId="2" xfId="0" applyFont="1" applyBorder="1" applyAlignment="1">
      <alignment horizontal="center" textRotation="90"/>
    </xf>
    <xf numFmtId="0" fontId="12" fillId="0" borderId="12" xfId="0" applyFont="1" applyBorder="1" applyAlignment="1">
      <alignment horizontal="center" textRotation="90"/>
    </xf>
    <xf numFmtId="0" fontId="12" fillId="0" borderId="3" xfId="0" applyFont="1" applyBorder="1" applyAlignment="1">
      <alignment horizontal="center" textRotation="90"/>
    </xf>
    <xf numFmtId="0" fontId="12" fillId="17" borderId="6" xfId="0" applyFont="1" applyFill="1" applyBorder="1" applyAlignment="1">
      <alignment horizontal="center"/>
    </xf>
    <xf numFmtId="0" fontId="12" fillId="17" borderId="9" xfId="0" applyFont="1" applyFill="1" applyBorder="1" applyAlignment="1">
      <alignment horizontal="center"/>
    </xf>
    <xf numFmtId="0" fontId="12" fillId="17" borderId="4" xfId="0" applyFont="1" applyFill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textRotation="89"/>
    </xf>
    <xf numFmtId="0" fontId="12" fillId="0" borderId="1" xfId="0" applyFont="1" applyBorder="1" applyAlignment="1">
      <alignment horizontal="center" textRotation="90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15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horizontal="left"/>
    </xf>
    <xf numFmtId="0" fontId="11" fillId="15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12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left" vertical="center"/>
    </xf>
    <xf numFmtId="0" fontId="4" fillId="13" borderId="6" xfId="2" applyFont="1" applyFill="1" applyBorder="1" applyAlignment="1">
      <alignment horizontal="center" vertical="center" wrapText="1"/>
    </xf>
    <xf numFmtId="0" fontId="4" fillId="13" borderId="4" xfId="2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textRotation="90" wrapText="1"/>
    </xf>
    <xf numFmtId="0" fontId="3" fillId="0" borderId="12" xfId="0" applyFont="1" applyFill="1" applyBorder="1" applyAlignment="1">
      <alignment horizontal="center" vertical="center" textRotation="90"/>
    </xf>
    <xf numFmtId="0" fontId="3" fillId="0" borderId="3" xfId="0" applyFont="1" applyFill="1" applyBorder="1" applyAlignment="1">
      <alignment horizontal="center" vertical="center" textRotation="90"/>
    </xf>
    <xf numFmtId="0" fontId="3" fillId="4" borderId="2" xfId="0" applyFont="1" applyFill="1" applyBorder="1" applyAlignment="1">
      <alignment horizontal="center" vertical="center" textRotation="90" wrapText="1"/>
    </xf>
    <xf numFmtId="0" fontId="3" fillId="4" borderId="12" xfId="0" applyFont="1" applyFill="1" applyBorder="1" applyAlignment="1">
      <alignment horizontal="center" vertical="center" textRotation="90" wrapText="1"/>
    </xf>
    <xf numFmtId="0" fontId="3" fillId="4" borderId="3" xfId="0" applyFont="1" applyFill="1" applyBorder="1" applyAlignment="1">
      <alignment horizontal="center" vertical="center" textRotation="90" wrapText="1"/>
    </xf>
    <xf numFmtId="0" fontId="3" fillId="0" borderId="6" xfId="0" applyNumberFormat="1" applyFont="1" applyBorder="1" applyAlignment="1">
      <alignment horizontal="center" wrapText="1"/>
    </xf>
    <xf numFmtId="0" fontId="3" fillId="0" borderId="9" xfId="0" applyNumberFormat="1" applyFont="1" applyBorder="1" applyAlignment="1">
      <alignment horizont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left"/>
    </xf>
    <xf numFmtId="0" fontId="3" fillId="14" borderId="2" xfId="0" applyFont="1" applyFill="1" applyBorder="1" applyAlignment="1">
      <alignment horizontal="center" vertical="center"/>
    </xf>
    <xf numFmtId="0" fontId="3" fillId="14" borderId="12" xfId="0" applyFont="1" applyFill="1" applyBorder="1" applyAlignment="1">
      <alignment horizontal="center" vertical="center"/>
    </xf>
    <xf numFmtId="0" fontId="3" fillId="14" borderId="3" xfId="0" applyFont="1" applyFill="1" applyBorder="1" applyAlignment="1">
      <alignment horizontal="center" vertical="center"/>
    </xf>
    <xf numFmtId="0" fontId="3" fillId="14" borderId="13" xfId="0" applyFont="1" applyFill="1" applyBorder="1" applyAlignment="1">
      <alignment horizontal="center" vertical="center"/>
    </xf>
    <xf numFmtId="0" fontId="15" fillId="14" borderId="2" xfId="0" applyFont="1" applyFill="1" applyBorder="1" applyAlignment="1">
      <alignment horizontal="center" vertical="center"/>
    </xf>
    <xf numFmtId="0" fontId="15" fillId="14" borderId="3" xfId="0" applyFont="1" applyFill="1" applyBorder="1" applyAlignment="1">
      <alignment horizontal="center" vertical="center"/>
    </xf>
    <xf numFmtId="0" fontId="3" fillId="14" borderId="18" xfId="0" applyFont="1" applyFill="1" applyBorder="1" applyAlignment="1">
      <alignment horizontal="center" vertical="center"/>
    </xf>
    <xf numFmtId="0" fontId="3" fillId="14" borderId="20" xfId="0" applyFont="1" applyFill="1" applyBorder="1" applyAlignment="1">
      <alignment horizontal="center" vertical="center"/>
    </xf>
    <xf numFmtId="0" fontId="3" fillId="14" borderId="21" xfId="0" applyFont="1" applyFill="1" applyBorder="1" applyAlignment="1">
      <alignment horizontal="center" vertical="center"/>
    </xf>
    <xf numFmtId="0" fontId="3" fillId="14" borderId="22" xfId="0" applyFont="1" applyFill="1" applyBorder="1" applyAlignment="1">
      <alignment horizontal="center" vertical="center"/>
    </xf>
    <xf numFmtId="0" fontId="3" fillId="14" borderId="2" xfId="0" applyFont="1" applyFill="1" applyBorder="1" applyAlignment="1">
      <alignment horizontal="left" vertical="center"/>
    </xf>
    <xf numFmtId="0" fontId="3" fillId="14" borderId="18" xfId="0" applyFont="1" applyFill="1" applyBorder="1" applyAlignment="1">
      <alignment horizontal="left" vertical="center"/>
    </xf>
    <xf numFmtId="0" fontId="3" fillId="14" borderId="3" xfId="0" applyFont="1" applyFill="1" applyBorder="1" applyAlignment="1">
      <alignment horizontal="left" vertical="center"/>
    </xf>
    <xf numFmtId="0" fontId="3" fillId="14" borderId="17" xfId="0" applyFont="1" applyFill="1" applyBorder="1" applyAlignment="1">
      <alignment horizontal="center" vertical="center"/>
    </xf>
    <xf numFmtId="0" fontId="3" fillId="14" borderId="19" xfId="0" applyFont="1" applyFill="1" applyBorder="1" applyAlignment="1">
      <alignment horizontal="center" vertical="center"/>
    </xf>
  </cellXfs>
  <cellStyles count="3">
    <cellStyle name="Обычный" xfId="0" builtinId="0"/>
    <cellStyle name="Обычный 4" xfId="2" xr:uid="{00000000-0005-0000-0000-000001000000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P37"/>
  <sheetViews>
    <sheetView view="pageLayout" topLeftCell="A10" zoomScaleNormal="100" workbookViewId="0">
      <selection activeCell="BC22" sqref="BC22"/>
    </sheetView>
  </sheetViews>
  <sheetFormatPr defaultRowHeight="15" x14ac:dyDescent="0.25"/>
  <cols>
    <col min="14" max="14" width="15.140625" customWidth="1"/>
    <col min="15" max="15" width="2.42578125" customWidth="1"/>
    <col min="16" max="16" width="2.85546875" customWidth="1"/>
    <col min="17" max="18" width="2.140625" customWidth="1"/>
    <col min="19" max="19" width="2.28515625" customWidth="1"/>
    <col min="20" max="20" width="2" customWidth="1"/>
    <col min="21" max="21" width="2.5703125" customWidth="1"/>
    <col min="22" max="22" width="2.42578125" customWidth="1"/>
    <col min="23" max="25" width="2.28515625" customWidth="1"/>
    <col min="26" max="26" width="2.5703125" customWidth="1"/>
    <col min="27" max="27" width="2.7109375" customWidth="1"/>
    <col min="28" max="28" width="2.28515625" customWidth="1"/>
    <col min="29" max="32" width="2.5703125" customWidth="1"/>
    <col min="33" max="33" width="2.42578125" customWidth="1"/>
    <col min="34" max="34" width="2.140625" customWidth="1"/>
    <col min="35" max="35" width="2.5703125" customWidth="1"/>
    <col min="36" max="38" width="2.28515625" customWidth="1"/>
    <col min="39" max="40" width="2.7109375" customWidth="1"/>
    <col min="41" max="41" width="2.42578125" customWidth="1"/>
    <col min="42" max="42" width="2.140625" customWidth="1"/>
    <col min="43" max="43" width="2.28515625" customWidth="1"/>
    <col min="44" max="44" width="2.7109375" customWidth="1"/>
    <col min="45" max="47" width="2.5703125" customWidth="1"/>
    <col min="48" max="48" width="2.7109375" customWidth="1"/>
    <col min="49" max="49" width="2.5703125" customWidth="1"/>
    <col min="50" max="50" width="2.28515625" customWidth="1"/>
    <col min="51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7" width="2.7109375" customWidth="1"/>
    <col min="58" max="58" width="2.28515625" customWidth="1"/>
    <col min="59" max="59" width="2.42578125" customWidth="1"/>
    <col min="60" max="60" width="2.28515625" customWidth="1"/>
    <col min="61" max="61" width="2.5703125" customWidth="1"/>
    <col min="62" max="62" width="2.7109375" customWidth="1"/>
    <col min="63" max="63" width="2.28515625" customWidth="1"/>
    <col min="64" max="66" width="2.42578125" customWidth="1"/>
    <col min="67" max="67" width="2.7109375" customWidth="1"/>
  </cols>
  <sheetData>
    <row r="2" spans="1:68" x14ac:dyDescent="0.25">
      <c r="Q2" s="114" t="s">
        <v>146</v>
      </c>
      <c r="R2" s="114"/>
      <c r="S2" s="114"/>
      <c r="T2" s="114"/>
    </row>
    <row r="3" spans="1:68" ht="15.75" thickBot="1" x14ac:dyDescent="0.3">
      <c r="A3" s="103"/>
      <c r="B3" s="104"/>
      <c r="C3" s="163" t="s">
        <v>131</v>
      </c>
      <c r="D3" s="163"/>
      <c r="K3" s="163" t="s">
        <v>129</v>
      </c>
      <c r="L3" s="163"/>
      <c r="M3" s="101"/>
    </row>
    <row r="4" spans="1:68" ht="15" customHeight="1" thickBot="1" x14ac:dyDescent="0.3">
      <c r="C4" s="103" t="s">
        <v>132</v>
      </c>
      <c r="D4" s="103"/>
      <c r="E4" s="127"/>
      <c r="K4" s="163" t="s">
        <v>130</v>
      </c>
      <c r="L4" s="163"/>
      <c r="M4" s="163"/>
      <c r="O4" s="164" t="s">
        <v>147</v>
      </c>
      <c r="P4" s="167" t="s">
        <v>148</v>
      </c>
      <c r="Q4" s="167"/>
      <c r="R4" s="167"/>
      <c r="S4" s="167"/>
      <c r="T4" s="178" t="s">
        <v>149</v>
      </c>
      <c r="U4" s="167" t="s">
        <v>150</v>
      </c>
      <c r="V4" s="167"/>
      <c r="W4" s="167"/>
      <c r="X4" s="178" t="s">
        <v>151</v>
      </c>
      <c r="Y4" s="167" t="s">
        <v>152</v>
      </c>
      <c r="Z4" s="167"/>
      <c r="AA4" s="167"/>
      <c r="AB4" s="167"/>
      <c r="AC4" s="167" t="s">
        <v>153</v>
      </c>
      <c r="AD4" s="167"/>
      <c r="AE4" s="167"/>
      <c r="AF4" s="167"/>
      <c r="AG4" s="169" t="s">
        <v>154</v>
      </c>
      <c r="AH4" s="172" t="s">
        <v>155</v>
      </c>
      <c r="AI4" s="173"/>
      <c r="AJ4" s="174"/>
      <c r="AK4" s="169" t="s">
        <v>156</v>
      </c>
      <c r="AL4" s="172" t="s">
        <v>157</v>
      </c>
      <c r="AM4" s="173"/>
      <c r="AN4" s="174"/>
      <c r="AO4" s="169" t="s">
        <v>158</v>
      </c>
      <c r="AP4" s="172" t="s">
        <v>159</v>
      </c>
      <c r="AQ4" s="173"/>
      <c r="AR4" s="173"/>
      <c r="AS4" s="174"/>
      <c r="AT4" s="169" t="s">
        <v>160</v>
      </c>
      <c r="AU4" s="172" t="s">
        <v>161</v>
      </c>
      <c r="AV4" s="173"/>
      <c r="AW4" s="174"/>
      <c r="AX4" s="177" t="s">
        <v>162</v>
      </c>
      <c r="AY4" s="172" t="s">
        <v>163</v>
      </c>
      <c r="AZ4" s="173"/>
      <c r="BA4" s="173"/>
      <c r="BB4" s="174"/>
      <c r="BC4" s="172" t="s">
        <v>164</v>
      </c>
      <c r="BD4" s="173"/>
      <c r="BE4" s="173"/>
      <c r="BF4" s="174"/>
      <c r="BG4" s="169" t="s">
        <v>165</v>
      </c>
      <c r="BH4" s="172" t="s">
        <v>166</v>
      </c>
      <c r="BI4" s="173"/>
      <c r="BJ4" s="173"/>
      <c r="BK4" s="174"/>
      <c r="BL4" s="172" t="s">
        <v>167</v>
      </c>
      <c r="BM4" s="173"/>
      <c r="BN4" s="173"/>
      <c r="BO4" s="174"/>
    </row>
    <row r="5" spans="1:68" ht="15.75" thickBot="1" x14ac:dyDescent="0.3">
      <c r="C5" s="168" t="s">
        <v>133</v>
      </c>
      <c r="D5" s="168"/>
      <c r="E5" s="168"/>
      <c r="K5" s="168" t="s">
        <v>134</v>
      </c>
      <c r="L5" s="168"/>
      <c r="M5" s="168"/>
      <c r="O5" s="165"/>
      <c r="P5" s="115">
        <v>1</v>
      </c>
      <c r="Q5" s="115">
        <v>8</v>
      </c>
      <c r="R5" s="115">
        <v>15</v>
      </c>
      <c r="S5" s="115">
        <v>22</v>
      </c>
      <c r="T5" s="178"/>
      <c r="U5" s="115">
        <v>6</v>
      </c>
      <c r="V5" s="115">
        <v>13</v>
      </c>
      <c r="W5" s="115">
        <v>20</v>
      </c>
      <c r="X5" s="178"/>
      <c r="Y5" s="115">
        <v>3</v>
      </c>
      <c r="Z5" s="115">
        <v>10</v>
      </c>
      <c r="AA5" s="115">
        <v>17</v>
      </c>
      <c r="AB5" s="115">
        <v>24</v>
      </c>
      <c r="AC5" s="115">
        <v>1</v>
      </c>
      <c r="AD5" s="115">
        <v>8</v>
      </c>
      <c r="AE5" s="115">
        <v>15</v>
      </c>
      <c r="AF5" s="115">
        <v>22</v>
      </c>
      <c r="AG5" s="170"/>
      <c r="AH5" s="115">
        <v>5</v>
      </c>
      <c r="AI5" s="115">
        <v>12</v>
      </c>
      <c r="AJ5" s="115">
        <v>19</v>
      </c>
      <c r="AK5" s="170"/>
      <c r="AL5" s="115">
        <v>2</v>
      </c>
      <c r="AM5" s="115">
        <v>9</v>
      </c>
      <c r="AN5" s="115">
        <v>16</v>
      </c>
      <c r="AO5" s="170"/>
      <c r="AP5" s="115">
        <v>2</v>
      </c>
      <c r="AQ5" s="115">
        <v>9</v>
      </c>
      <c r="AR5" s="115">
        <v>16</v>
      </c>
      <c r="AS5" s="115">
        <v>23</v>
      </c>
      <c r="AT5" s="170"/>
      <c r="AU5" s="115">
        <v>6</v>
      </c>
      <c r="AV5" s="115">
        <v>13</v>
      </c>
      <c r="AW5" s="115">
        <v>20</v>
      </c>
      <c r="AX5" s="177"/>
      <c r="AY5" s="116">
        <v>4</v>
      </c>
      <c r="AZ5" s="115">
        <v>11</v>
      </c>
      <c r="BA5" s="115">
        <v>18</v>
      </c>
      <c r="BB5" s="115">
        <v>25</v>
      </c>
      <c r="BC5" s="115">
        <v>1</v>
      </c>
      <c r="BD5" s="115">
        <v>8</v>
      </c>
      <c r="BE5" s="115">
        <v>15</v>
      </c>
      <c r="BF5" s="115">
        <v>22</v>
      </c>
      <c r="BG5" s="170"/>
      <c r="BH5" s="115">
        <v>6</v>
      </c>
      <c r="BI5" s="115">
        <v>13</v>
      </c>
      <c r="BJ5" s="115">
        <v>20</v>
      </c>
      <c r="BK5" s="115">
        <v>27</v>
      </c>
      <c r="BL5" s="115">
        <v>3</v>
      </c>
      <c r="BM5" s="115">
        <v>10</v>
      </c>
      <c r="BN5" s="115">
        <v>17</v>
      </c>
      <c r="BO5" s="115">
        <v>24</v>
      </c>
    </row>
    <row r="6" spans="1:68" ht="15.75" thickBot="1" x14ac:dyDescent="0.3">
      <c r="C6" s="168" t="s">
        <v>209</v>
      </c>
      <c r="D6" s="168"/>
      <c r="E6" s="168"/>
      <c r="F6" s="168"/>
      <c r="J6" s="163" t="s">
        <v>208</v>
      </c>
      <c r="K6" s="163"/>
      <c r="L6" s="163"/>
      <c r="M6" s="163"/>
      <c r="O6" s="165"/>
      <c r="P6" s="117">
        <v>7</v>
      </c>
      <c r="Q6" s="117">
        <v>14</v>
      </c>
      <c r="R6" s="117">
        <v>21</v>
      </c>
      <c r="S6" s="117">
        <v>27</v>
      </c>
      <c r="T6" s="178"/>
      <c r="U6" s="115">
        <v>12</v>
      </c>
      <c r="V6" s="115">
        <v>19</v>
      </c>
      <c r="W6" s="115">
        <v>26</v>
      </c>
      <c r="X6" s="178"/>
      <c r="Y6" s="115">
        <v>9</v>
      </c>
      <c r="Z6" s="115">
        <v>16</v>
      </c>
      <c r="AA6" s="115">
        <v>23</v>
      </c>
      <c r="AB6" s="115">
        <v>30</v>
      </c>
      <c r="AC6" s="115">
        <v>7</v>
      </c>
      <c r="AD6" s="115">
        <v>14</v>
      </c>
      <c r="AE6" s="115">
        <v>21</v>
      </c>
      <c r="AF6" s="115">
        <v>26</v>
      </c>
      <c r="AG6" s="171"/>
      <c r="AH6" s="115">
        <v>11</v>
      </c>
      <c r="AI6" s="115">
        <v>18</v>
      </c>
      <c r="AJ6" s="115">
        <v>25</v>
      </c>
      <c r="AK6" s="171"/>
      <c r="AL6" s="115">
        <v>8</v>
      </c>
      <c r="AM6" s="115">
        <v>15</v>
      </c>
      <c r="AN6" s="115">
        <v>22</v>
      </c>
      <c r="AO6" s="171"/>
      <c r="AP6" s="115">
        <v>8</v>
      </c>
      <c r="AQ6" s="115">
        <v>15</v>
      </c>
      <c r="AR6" s="115">
        <v>22</v>
      </c>
      <c r="AS6" s="115">
        <v>29</v>
      </c>
      <c r="AT6" s="171"/>
      <c r="AU6" s="115">
        <v>12</v>
      </c>
      <c r="AV6" s="115">
        <v>19</v>
      </c>
      <c r="AW6" s="115">
        <v>26</v>
      </c>
      <c r="AX6" s="177"/>
      <c r="AY6" s="116">
        <v>10</v>
      </c>
      <c r="AZ6" s="115">
        <v>17</v>
      </c>
      <c r="BA6" s="115">
        <v>24</v>
      </c>
      <c r="BB6" s="115">
        <v>21</v>
      </c>
      <c r="BC6" s="115">
        <v>7</v>
      </c>
      <c r="BD6" s="115">
        <v>14</v>
      </c>
      <c r="BE6" s="115">
        <v>21</v>
      </c>
      <c r="BF6" s="115">
        <v>28</v>
      </c>
      <c r="BG6" s="171"/>
      <c r="BH6" s="115">
        <v>12</v>
      </c>
      <c r="BI6" s="115">
        <v>19</v>
      </c>
      <c r="BJ6" s="115">
        <v>26</v>
      </c>
      <c r="BK6" s="115">
        <v>2</v>
      </c>
      <c r="BL6" s="115">
        <v>9</v>
      </c>
      <c r="BM6" s="115">
        <v>16</v>
      </c>
      <c r="BN6" s="115">
        <v>23</v>
      </c>
      <c r="BO6" s="115">
        <v>31</v>
      </c>
    </row>
    <row r="7" spans="1:68" ht="15.75" thickBot="1" x14ac:dyDescent="0.3">
      <c r="O7" s="166"/>
      <c r="P7" s="118">
        <v>1</v>
      </c>
      <c r="Q7" s="118">
        <v>2</v>
      </c>
      <c r="R7" s="118">
        <v>3</v>
      </c>
      <c r="S7" s="118">
        <v>4</v>
      </c>
      <c r="T7" s="118">
        <v>5</v>
      </c>
      <c r="U7" s="118">
        <v>6</v>
      </c>
      <c r="V7" s="118">
        <v>7</v>
      </c>
      <c r="W7" s="118">
        <v>8</v>
      </c>
      <c r="X7" s="118">
        <v>9</v>
      </c>
      <c r="Y7" s="118">
        <v>10</v>
      </c>
      <c r="Z7" s="118">
        <v>11</v>
      </c>
      <c r="AA7" s="118">
        <v>12</v>
      </c>
      <c r="AB7" s="118">
        <v>13</v>
      </c>
      <c r="AC7" s="118">
        <v>14</v>
      </c>
      <c r="AD7" s="118">
        <v>15</v>
      </c>
      <c r="AE7" s="118">
        <v>16</v>
      </c>
      <c r="AF7" s="118">
        <v>17</v>
      </c>
      <c r="AG7" s="118">
        <v>18</v>
      </c>
      <c r="AH7" s="118">
        <v>19</v>
      </c>
      <c r="AI7" s="118">
        <v>20</v>
      </c>
      <c r="AJ7" s="118">
        <v>21</v>
      </c>
      <c r="AK7" s="118">
        <v>22</v>
      </c>
      <c r="AL7" s="118">
        <v>23</v>
      </c>
      <c r="AM7" s="118">
        <v>24</v>
      </c>
      <c r="AN7" s="118">
        <v>25</v>
      </c>
      <c r="AO7" s="118">
        <v>26</v>
      </c>
      <c r="AP7" s="118">
        <v>27</v>
      </c>
      <c r="AQ7" s="118">
        <v>28</v>
      </c>
      <c r="AR7" s="118">
        <v>29</v>
      </c>
      <c r="AS7" s="118">
        <v>30</v>
      </c>
      <c r="AT7" s="118">
        <v>31</v>
      </c>
      <c r="AU7" s="118">
        <v>32</v>
      </c>
      <c r="AV7" s="118">
        <v>33</v>
      </c>
      <c r="AW7" s="118">
        <v>34</v>
      </c>
      <c r="AX7" s="118">
        <v>35</v>
      </c>
      <c r="AY7" s="118">
        <v>36</v>
      </c>
      <c r="AZ7" s="118">
        <v>37</v>
      </c>
      <c r="BA7" s="118">
        <v>38</v>
      </c>
      <c r="BB7" s="118">
        <v>39</v>
      </c>
      <c r="BC7" s="118">
        <v>40</v>
      </c>
      <c r="BD7" s="118">
        <v>41</v>
      </c>
      <c r="BE7" s="118">
        <v>42</v>
      </c>
      <c r="BF7" s="118">
        <v>43</v>
      </c>
      <c r="BG7" s="118">
        <v>44</v>
      </c>
      <c r="BH7" s="118">
        <v>45</v>
      </c>
      <c r="BI7" s="118">
        <v>46</v>
      </c>
      <c r="BJ7" s="118">
        <v>47</v>
      </c>
      <c r="BK7" s="118">
        <v>48</v>
      </c>
      <c r="BL7" s="118">
        <v>49</v>
      </c>
      <c r="BM7" s="118">
        <v>50</v>
      </c>
      <c r="BN7" s="118">
        <v>51</v>
      </c>
      <c r="BO7" s="118">
        <v>52</v>
      </c>
    </row>
    <row r="8" spans="1:68" ht="15.75" thickBot="1" x14ac:dyDescent="0.3">
      <c r="O8" s="119">
        <v>1</v>
      </c>
      <c r="P8" s="157" t="s">
        <v>168</v>
      </c>
      <c r="Q8" s="158" t="s">
        <v>168</v>
      </c>
      <c r="R8" s="158" t="s">
        <v>168</v>
      </c>
      <c r="S8" s="158" t="s">
        <v>168</v>
      </c>
      <c r="T8" s="158" t="s">
        <v>168</v>
      </c>
      <c r="U8" s="158" t="s">
        <v>168</v>
      </c>
      <c r="V8" s="158" t="s">
        <v>168</v>
      </c>
      <c r="W8" s="158" t="s">
        <v>168</v>
      </c>
      <c r="X8" s="158" t="s">
        <v>168</v>
      </c>
      <c r="Y8" s="158" t="s">
        <v>168</v>
      </c>
      <c r="Z8" s="158" t="s">
        <v>168</v>
      </c>
      <c r="AA8" s="158" t="s">
        <v>168</v>
      </c>
      <c r="AB8" s="158" t="s">
        <v>168</v>
      </c>
      <c r="AC8" s="158" t="s">
        <v>168</v>
      </c>
      <c r="AD8" s="158" t="s">
        <v>168</v>
      </c>
      <c r="AE8" s="158" t="s">
        <v>168</v>
      </c>
      <c r="AF8" s="158" t="s">
        <v>168</v>
      </c>
      <c r="AG8" s="161" t="s">
        <v>170</v>
      </c>
      <c r="AH8" s="161" t="s">
        <v>170</v>
      </c>
      <c r="AI8" s="158" t="s">
        <v>168</v>
      </c>
      <c r="AJ8" s="158" t="s">
        <v>168</v>
      </c>
      <c r="AK8" s="158" t="s">
        <v>168</v>
      </c>
      <c r="AL8" s="158" t="s">
        <v>168</v>
      </c>
      <c r="AM8" s="158" t="s">
        <v>168</v>
      </c>
      <c r="AN8" s="158" t="s">
        <v>168</v>
      </c>
      <c r="AO8" s="158" t="s">
        <v>168</v>
      </c>
      <c r="AP8" s="158" t="s">
        <v>168</v>
      </c>
      <c r="AQ8" s="158" t="s">
        <v>168</v>
      </c>
      <c r="AR8" s="158" t="s">
        <v>168</v>
      </c>
      <c r="AS8" s="158" t="s">
        <v>168</v>
      </c>
      <c r="AT8" s="158" t="s">
        <v>168</v>
      </c>
      <c r="AU8" s="158" t="s">
        <v>168</v>
      </c>
      <c r="AV8" s="158" t="s">
        <v>168</v>
      </c>
      <c r="AW8" s="158" t="s">
        <v>168</v>
      </c>
      <c r="AX8" s="158" t="s">
        <v>168</v>
      </c>
      <c r="AY8" s="158" t="s">
        <v>168</v>
      </c>
      <c r="AZ8" s="158" t="s">
        <v>168</v>
      </c>
      <c r="BA8" s="158" t="s">
        <v>168</v>
      </c>
      <c r="BB8" s="158" t="s">
        <v>168</v>
      </c>
      <c r="BC8" s="158" t="s">
        <v>168</v>
      </c>
      <c r="BD8" s="158" t="s">
        <v>168</v>
      </c>
      <c r="BE8" s="158" t="s">
        <v>168</v>
      </c>
      <c r="BF8" s="158" t="s">
        <v>168</v>
      </c>
      <c r="BG8" s="161" t="s">
        <v>170</v>
      </c>
      <c r="BH8" s="161" t="s">
        <v>170</v>
      </c>
      <c r="BI8" s="161" t="s">
        <v>170</v>
      </c>
      <c r="BJ8" s="161" t="s">
        <v>170</v>
      </c>
      <c r="BK8" s="161" t="s">
        <v>170</v>
      </c>
      <c r="BL8" s="161" t="s">
        <v>170</v>
      </c>
      <c r="BM8" s="161" t="s">
        <v>170</v>
      </c>
      <c r="BN8" s="161" t="s">
        <v>170</v>
      </c>
      <c r="BO8" s="161" t="s">
        <v>170</v>
      </c>
    </row>
    <row r="9" spans="1:68" ht="15.75" thickBot="1" x14ac:dyDescent="0.3">
      <c r="O9" s="119">
        <v>2</v>
      </c>
      <c r="P9" s="157" t="s">
        <v>168</v>
      </c>
      <c r="Q9" s="158" t="s">
        <v>168</v>
      </c>
      <c r="R9" s="158" t="s">
        <v>168</v>
      </c>
      <c r="S9" s="158" t="s">
        <v>168</v>
      </c>
      <c r="T9" s="158" t="s">
        <v>168</v>
      </c>
      <c r="U9" s="158" t="s">
        <v>169</v>
      </c>
      <c r="V9" s="158" t="s">
        <v>169</v>
      </c>
      <c r="W9" s="158" t="s">
        <v>169</v>
      </c>
      <c r="X9" s="158" t="s">
        <v>169</v>
      </c>
      <c r="Y9" s="158" t="s">
        <v>169</v>
      </c>
      <c r="Z9" s="158" t="s">
        <v>169</v>
      </c>
      <c r="AA9" s="158" t="s">
        <v>169</v>
      </c>
      <c r="AB9" s="158" t="s">
        <v>169</v>
      </c>
      <c r="AC9" s="158" t="s">
        <v>169</v>
      </c>
      <c r="AD9" s="158" t="s">
        <v>169</v>
      </c>
      <c r="AE9" s="158" t="s">
        <v>169</v>
      </c>
      <c r="AF9" s="158" t="s">
        <v>169</v>
      </c>
      <c r="AG9" s="161" t="s">
        <v>170</v>
      </c>
      <c r="AH9" s="161" t="s">
        <v>170</v>
      </c>
      <c r="AI9" s="159" t="s">
        <v>171</v>
      </c>
      <c r="AJ9" s="159" t="s">
        <v>171</v>
      </c>
      <c r="AK9" s="159" t="s">
        <v>171</v>
      </c>
      <c r="AL9" s="158" t="s">
        <v>168</v>
      </c>
      <c r="AM9" s="158" t="s">
        <v>168</v>
      </c>
      <c r="AN9" s="158" t="s">
        <v>168</v>
      </c>
      <c r="AO9" s="158" t="s">
        <v>168</v>
      </c>
      <c r="AP9" s="158" t="s">
        <v>168</v>
      </c>
      <c r="AQ9" s="158" t="s">
        <v>168</v>
      </c>
      <c r="AR9" s="158" t="s">
        <v>168</v>
      </c>
      <c r="AS9" s="158" t="s">
        <v>168</v>
      </c>
      <c r="AT9" s="158" t="s">
        <v>169</v>
      </c>
      <c r="AU9" s="158" t="s">
        <v>169</v>
      </c>
      <c r="AV9" s="158" t="s">
        <v>169</v>
      </c>
      <c r="AW9" s="158" t="s">
        <v>169</v>
      </c>
      <c r="AX9" s="158" t="s">
        <v>169</v>
      </c>
      <c r="AY9" s="158" t="s">
        <v>169</v>
      </c>
      <c r="AZ9" s="158" t="s">
        <v>169</v>
      </c>
      <c r="BA9" s="162" t="s">
        <v>172</v>
      </c>
      <c r="BB9" s="159" t="s">
        <v>171</v>
      </c>
      <c r="BC9" s="159" t="s">
        <v>171</v>
      </c>
      <c r="BD9" s="159" t="s">
        <v>171</v>
      </c>
      <c r="BE9" s="159" t="s">
        <v>171</v>
      </c>
      <c r="BF9" s="160" t="s">
        <v>173</v>
      </c>
      <c r="BG9" s="137"/>
      <c r="BH9" s="137"/>
      <c r="BI9" s="137"/>
      <c r="BJ9" s="137"/>
      <c r="BK9" s="137"/>
      <c r="BL9" s="137"/>
      <c r="BM9" s="137"/>
      <c r="BN9" s="137"/>
      <c r="BO9" s="137"/>
      <c r="BP9" s="138"/>
    </row>
    <row r="10" spans="1:68" x14ac:dyDescent="0.25">
      <c r="Q10" s="179" t="s">
        <v>174</v>
      </c>
      <c r="R10" s="179"/>
      <c r="S10" s="179"/>
      <c r="T10" s="179"/>
      <c r="U10" s="179"/>
      <c r="V10" s="179"/>
      <c r="W10" s="179"/>
      <c r="X10" s="179"/>
      <c r="Y10" s="179"/>
      <c r="Z10" s="179"/>
      <c r="AA10" s="179"/>
    </row>
    <row r="11" spans="1:68" ht="15.75" thickBot="1" x14ac:dyDescent="0.3"/>
    <row r="12" spans="1:68" ht="19.5" thickBot="1" x14ac:dyDescent="0.35">
      <c r="G12" s="180" t="s">
        <v>135</v>
      </c>
      <c r="H12" s="180"/>
      <c r="I12" s="180"/>
      <c r="T12" s="163" t="s">
        <v>175</v>
      </c>
      <c r="U12" s="163"/>
      <c r="V12" s="163"/>
      <c r="W12" s="163"/>
      <c r="X12" s="163"/>
      <c r="Y12" s="163"/>
      <c r="Z12" s="163"/>
      <c r="AA12" s="163"/>
      <c r="AB12" s="175"/>
      <c r="AC12" s="156" t="s">
        <v>168</v>
      </c>
      <c r="AE12" s="163" t="s">
        <v>19</v>
      </c>
      <c r="AF12" s="163"/>
      <c r="AG12" s="163"/>
      <c r="AH12" s="163"/>
      <c r="AI12" s="163"/>
      <c r="AJ12" s="163"/>
      <c r="AK12" s="163"/>
      <c r="AL12" s="163"/>
      <c r="AM12" s="163"/>
      <c r="AN12" s="175"/>
      <c r="AO12" s="153" t="s">
        <v>171</v>
      </c>
      <c r="AQ12" s="163" t="s">
        <v>176</v>
      </c>
      <c r="AR12" s="163"/>
      <c r="AS12" s="163"/>
      <c r="AT12" s="163"/>
      <c r="AU12" s="163"/>
      <c r="AV12" s="163"/>
      <c r="AW12" s="163"/>
      <c r="AX12" s="163"/>
      <c r="AY12" s="163"/>
      <c r="AZ12" s="163"/>
      <c r="BA12" s="163"/>
      <c r="BB12" s="163"/>
      <c r="BC12" s="175"/>
      <c r="BD12" s="149" t="s">
        <v>173</v>
      </c>
    </row>
    <row r="13" spans="1:68" ht="15.75" thickBot="1" x14ac:dyDescent="0.3">
      <c r="T13" s="163" t="s">
        <v>17</v>
      </c>
      <c r="U13" s="163"/>
      <c r="V13" s="163"/>
      <c r="W13" s="163"/>
      <c r="X13" s="163"/>
      <c r="Y13" s="163"/>
      <c r="Z13" s="163"/>
      <c r="AA13" s="163"/>
      <c r="AB13" s="175"/>
      <c r="AC13" s="156" t="s">
        <v>177</v>
      </c>
      <c r="AE13" s="163" t="s">
        <v>140</v>
      </c>
      <c r="AF13" s="163"/>
      <c r="AG13" s="163"/>
      <c r="AH13" s="163"/>
      <c r="AI13" s="163"/>
      <c r="AJ13" s="163"/>
      <c r="AK13" s="163"/>
      <c r="AL13" s="163"/>
      <c r="AM13" s="163"/>
      <c r="AN13" s="175"/>
      <c r="AO13" s="154" t="s">
        <v>170</v>
      </c>
      <c r="AQ13" s="163" t="s">
        <v>4</v>
      </c>
      <c r="AR13" s="163"/>
      <c r="AS13" s="163"/>
      <c r="AT13" s="163"/>
      <c r="AU13" s="163"/>
      <c r="AV13" s="163"/>
      <c r="AW13" s="163"/>
      <c r="AX13" s="163"/>
      <c r="AY13" s="163"/>
      <c r="AZ13" s="163"/>
      <c r="BA13" s="163"/>
      <c r="BB13" s="163"/>
      <c r="BC13" s="176"/>
      <c r="BD13" s="150" t="s">
        <v>172</v>
      </c>
    </row>
    <row r="14" spans="1:68" ht="14.45" customHeight="1" x14ac:dyDescent="0.25">
      <c r="B14" s="182" t="s">
        <v>136</v>
      </c>
      <c r="C14" s="182"/>
      <c r="D14" s="182"/>
      <c r="E14" s="182"/>
      <c r="F14" s="182"/>
      <c r="G14" s="182"/>
      <c r="H14" s="182"/>
      <c r="I14" s="182"/>
      <c r="J14" s="182"/>
      <c r="K14" s="182"/>
      <c r="L14" s="182"/>
      <c r="M14" s="182"/>
    </row>
    <row r="15" spans="1:68" ht="14.45" customHeight="1" x14ac:dyDescent="0.25">
      <c r="B15" s="182"/>
      <c r="C15" s="182"/>
      <c r="D15" s="182"/>
      <c r="E15" s="182"/>
      <c r="F15" s="182"/>
      <c r="G15" s="182"/>
      <c r="H15" s="182"/>
      <c r="I15" s="182"/>
      <c r="J15" s="182"/>
      <c r="K15" s="182"/>
      <c r="L15" s="182"/>
      <c r="M15" s="182"/>
    </row>
    <row r="16" spans="1:68" ht="14.45" customHeight="1" x14ac:dyDescent="0.25"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</row>
    <row r="17" spans="2:13" ht="14.45" customHeight="1" x14ac:dyDescent="0.25">
      <c r="B17" s="182"/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</row>
    <row r="18" spans="2:13" ht="14.45" customHeight="1" x14ac:dyDescent="0.25"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</row>
    <row r="19" spans="2:13" ht="14.45" customHeight="1" x14ac:dyDescent="0.25"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</row>
    <row r="20" spans="2:13" x14ac:dyDescent="0.25">
      <c r="B20" s="182" t="s">
        <v>195</v>
      </c>
      <c r="C20" s="182"/>
      <c r="D20" s="182"/>
      <c r="E20" s="182"/>
      <c r="F20" s="182"/>
      <c r="G20" s="182"/>
      <c r="H20" s="182"/>
      <c r="I20" s="182"/>
      <c r="J20" s="182"/>
      <c r="K20" s="182"/>
      <c r="L20" s="182"/>
      <c r="M20" s="182"/>
    </row>
    <row r="21" spans="2:13" x14ac:dyDescent="0.25"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</row>
    <row r="22" spans="2:13" x14ac:dyDescent="0.25">
      <c r="B22" s="182"/>
      <c r="C22" s="182"/>
      <c r="D22" s="182"/>
      <c r="E22" s="182"/>
      <c r="F22" s="182"/>
      <c r="G22" s="182"/>
      <c r="H22" s="182"/>
      <c r="I22" s="182"/>
      <c r="J22" s="182"/>
      <c r="K22" s="182"/>
      <c r="L22" s="182"/>
      <c r="M22" s="182"/>
    </row>
    <row r="23" spans="2:13" x14ac:dyDescent="0.25">
      <c r="B23" s="182"/>
      <c r="C23" s="182"/>
      <c r="D23" s="182"/>
      <c r="E23" s="182"/>
      <c r="F23" s="182"/>
      <c r="G23" s="182"/>
      <c r="H23" s="182"/>
      <c r="I23" s="182"/>
      <c r="J23" s="182"/>
      <c r="K23" s="182"/>
      <c r="L23" s="182"/>
      <c r="M23" s="182"/>
    </row>
    <row r="24" spans="2:13" x14ac:dyDescent="0.25">
      <c r="B24" s="182"/>
      <c r="C24" s="182"/>
      <c r="D24" s="182"/>
      <c r="E24" s="182"/>
      <c r="F24" s="182"/>
      <c r="G24" s="182"/>
      <c r="H24" s="182"/>
      <c r="I24" s="182"/>
      <c r="J24" s="182"/>
      <c r="K24" s="182"/>
      <c r="L24" s="182"/>
      <c r="M24" s="182"/>
    </row>
    <row r="25" spans="2:13" ht="18.75" x14ac:dyDescent="0.25">
      <c r="B25" s="128"/>
      <c r="C25" s="128"/>
      <c r="D25" s="128"/>
      <c r="E25" s="128"/>
      <c r="F25" s="128"/>
      <c r="G25" s="128"/>
      <c r="H25" s="128"/>
      <c r="I25" s="128"/>
      <c r="J25" s="128"/>
      <c r="K25" s="128"/>
      <c r="L25" s="128"/>
      <c r="M25" s="128"/>
    </row>
    <row r="26" spans="2:13" ht="18.75" x14ac:dyDescent="0.25"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</row>
    <row r="27" spans="2:13" x14ac:dyDescent="0.25">
      <c r="B27" s="183" t="s">
        <v>196</v>
      </c>
      <c r="C27" s="183"/>
      <c r="D27" s="183"/>
      <c r="E27" s="183"/>
      <c r="F27" s="183"/>
      <c r="G27" s="183"/>
      <c r="H27" s="183"/>
      <c r="I27" s="183"/>
      <c r="J27" s="183"/>
      <c r="K27" s="183"/>
      <c r="L27" s="183"/>
      <c r="M27" s="183"/>
    </row>
    <row r="28" spans="2:13" ht="34.9" customHeight="1" x14ac:dyDescent="0.25">
      <c r="B28" s="183"/>
      <c r="C28" s="183"/>
      <c r="D28" s="183"/>
      <c r="E28" s="183"/>
      <c r="F28" s="183"/>
      <c r="G28" s="183"/>
      <c r="H28" s="183"/>
      <c r="I28" s="183"/>
      <c r="J28" s="183"/>
      <c r="K28" s="183"/>
      <c r="L28" s="183"/>
      <c r="M28" s="183"/>
    </row>
    <row r="29" spans="2:13" ht="18.75" x14ac:dyDescent="0.3"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</row>
    <row r="30" spans="2:13" ht="18.75" x14ac:dyDescent="0.3"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</row>
    <row r="31" spans="2:13" ht="18.75" x14ac:dyDescent="0.3">
      <c r="C31" s="184" t="s">
        <v>137</v>
      </c>
      <c r="D31" s="184"/>
      <c r="E31" s="184"/>
      <c r="F31" s="184"/>
      <c r="G31" s="184"/>
      <c r="H31" s="184"/>
      <c r="I31" s="184"/>
      <c r="J31" s="184"/>
      <c r="K31" s="184"/>
    </row>
    <row r="32" spans="2:13" ht="11.45" customHeight="1" thickBot="1" x14ac:dyDescent="0.3"/>
    <row r="33" spans="2:10" ht="30.6" customHeight="1" thickBot="1" x14ac:dyDescent="0.3">
      <c r="B33" s="185" t="s">
        <v>138</v>
      </c>
      <c r="C33" s="181" t="s">
        <v>139</v>
      </c>
      <c r="D33" s="181" t="s">
        <v>17</v>
      </c>
      <c r="E33" s="181" t="s">
        <v>19</v>
      </c>
      <c r="F33" s="181"/>
      <c r="G33" s="181" t="s">
        <v>4</v>
      </c>
      <c r="H33" s="181" t="s">
        <v>26</v>
      </c>
      <c r="I33" s="181" t="s">
        <v>140</v>
      </c>
      <c r="J33" s="181" t="s">
        <v>141</v>
      </c>
    </row>
    <row r="34" spans="2:10" ht="79.150000000000006" customHeight="1" thickBot="1" x14ac:dyDescent="0.3">
      <c r="B34" s="185"/>
      <c r="C34" s="181"/>
      <c r="D34" s="181"/>
      <c r="E34" s="109" t="s">
        <v>142</v>
      </c>
      <c r="F34" s="109" t="s">
        <v>143</v>
      </c>
      <c r="G34" s="181"/>
      <c r="H34" s="181"/>
      <c r="I34" s="181"/>
      <c r="J34" s="181"/>
    </row>
    <row r="35" spans="2:10" ht="15.75" thickBot="1" x14ac:dyDescent="0.3">
      <c r="B35" s="110" t="s">
        <v>144</v>
      </c>
      <c r="C35" s="111">
        <v>41</v>
      </c>
      <c r="D35" s="111">
        <v>0</v>
      </c>
      <c r="E35" s="111">
        <v>0</v>
      </c>
      <c r="F35" s="111">
        <v>0</v>
      </c>
      <c r="G35" s="111">
        <v>0</v>
      </c>
      <c r="H35" s="111">
        <v>0</v>
      </c>
      <c r="I35" s="111">
        <v>11</v>
      </c>
      <c r="J35" s="111">
        <f>SUM(C35:I35)</f>
        <v>52</v>
      </c>
    </row>
    <row r="36" spans="2:10" ht="15.75" thickBot="1" x14ac:dyDescent="0.3">
      <c r="B36" s="110" t="s">
        <v>145</v>
      </c>
      <c r="C36" s="111">
        <v>26</v>
      </c>
      <c r="D36" s="111">
        <v>6</v>
      </c>
      <c r="E36" s="111">
        <v>7</v>
      </c>
      <c r="F36" s="111">
        <v>0</v>
      </c>
      <c r="G36" s="111">
        <v>0</v>
      </c>
      <c r="H36" s="111">
        <v>1</v>
      </c>
      <c r="I36" s="111">
        <v>2</v>
      </c>
      <c r="J36" s="111">
        <f>SUM(C36:I36)</f>
        <v>42</v>
      </c>
    </row>
    <row r="37" spans="2:10" ht="15.75" thickBot="1" x14ac:dyDescent="0.3">
      <c r="B37" s="112" t="s">
        <v>1</v>
      </c>
      <c r="C37" s="113">
        <f>C35+C36</f>
        <v>67</v>
      </c>
      <c r="D37" s="113">
        <f t="shared" ref="D37:J37" si="0">D35+D36</f>
        <v>6</v>
      </c>
      <c r="E37" s="113">
        <f t="shared" si="0"/>
        <v>7</v>
      </c>
      <c r="F37" s="113">
        <f t="shared" si="0"/>
        <v>0</v>
      </c>
      <c r="G37" s="113">
        <f t="shared" si="0"/>
        <v>0</v>
      </c>
      <c r="H37" s="113">
        <f t="shared" si="0"/>
        <v>1</v>
      </c>
      <c r="I37" s="113">
        <f t="shared" si="0"/>
        <v>13</v>
      </c>
      <c r="J37" s="113">
        <f t="shared" si="0"/>
        <v>94</v>
      </c>
    </row>
  </sheetData>
  <mergeCells count="48">
    <mergeCell ref="G12:I12"/>
    <mergeCell ref="T12:AB12"/>
    <mergeCell ref="AE12:AN12"/>
    <mergeCell ref="AQ12:BC12"/>
    <mergeCell ref="I33:I34"/>
    <mergeCell ref="J33:J34"/>
    <mergeCell ref="B14:M17"/>
    <mergeCell ref="B20:M24"/>
    <mergeCell ref="B27:M28"/>
    <mergeCell ref="C31:K31"/>
    <mergeCell ref="B33:B34"/>
    <mergeCell ref="C33:C34"/>
    <mergeCell ref="D33:D34"/>
    <mergeCell ref="E33:F33"/>
    <mergeCell ref="G33:G34"/>
    <mergeCell ref="H33:H34"/>
    <mergeCell ref="T13:AB13"/>
    <mergeCell ref="AE13:AN13"/>
    <mergeCell ref="AQ13:BC13"/>
    <mergeCell ref="AX4:AX6"/>
    <mergeCell ref="AY4:BB4"/>
    <mergeCell ref="BC4:BF4"/>
    <mergeCell ref="U4:W4"/>
    <mergeCell ref="X4:X6"/>
    <mergeCell ref="Y4:AB4"/>
    <mergeCell ref="AC4:AF4"/>
    <mergeCell ref="AG4:AG6"/>
    <mergeCell ref="AH4:AJ4"/>
    <mergeCell ref="T4:T6"/>
    <mergeCell ref="Q10:AA10"/>
    <mergeCell ref="BG4:BG6"/>
    <mergeCell ref="BH4:BK4"/>
    <mergeCell ref="BL4:BO4"/>
    <mergeCell ref="AK4:AK6"/>
    <mergeCell ref="AL4:AN4"/>
    <mergeCell ref="AO4:AO6"/>
    <mergeCell ref="AP4:AS4"/>
    <mergeCell ref="AT4:AT6"/>
    <mergeCell ref="AU4:AW4"/>
    <mergeCell ref="C3:D3"/>
    <mergeCell ref="K3:L3"/>
    <mergeCell ref="K4:M4"/>
    <mergeCell ref="O4:O7"/>
    <mergeCell ref="P4:S4"/>
    <mergeCell ref="C5:E5"/>
    <mergeCell ref="K5:M5"/>
    <mergeCell ref="C6:F6"/>
    <mergeCell ref="J6:M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B1:Q105"/>
  <sheetViews>
    <sheetView zoomScaleNormal="100" workbookViewId="0">
      <pane ySplit="3" topLeftCell="A4" activePane="bottomLeft" state="frozen"/>
      <selection pane="bottomLeft" activeCell="L1" sqref="L1:L3"/>
    </sheetView>
  </sheetViews>
  <sheetFormatPr defaultColWidth="9.140625" defaultRowHeight="15.75" x14ac:dyDescent="0.25"/>
  <cols>
    <col min="1" max="1" width="9.140625" style="5" customWidth="1"/>
    <col min="2" max="2" width="11.42578125" style="5" customWidth="1"/>
    <col min="3" max="3" width="39.7109375" style="5" customWidth="1"/>
    <col min="4" max="4" width="7.140625" style="56" customWidth="1"/>
    <col min="5" max="5" width="7" style="5" customWidth="1"/>
    <col min="6" max="6" width="7.5703125" style="5" customWidth="1"/>
    <col min="7" max="8" width="6" style="5" customWidth="1"/>
    <col min="9" max="9" width="3.28515625" style="5" customWidth="1"/>
    <col min="10" max="10" width="6.140625" style="5" customWidth="1"/>
    <col min="11" max="11" width="7.140625" style="5" customWidth="1"/>
    <col min="12" max="12" width="6.42578125" style="5" customWidth="1"/>
    <col min="13" max="15" width="5.28515625" style="5" customWidth="1"/>
    <col min="16" max="16" width="6.28515625" style="5" customWidth="1"/>
    <col min="17" max="16384" width="9.140625" style="5"/>
  </cols>
  <sheetData>
    <row r="1" spans="2:17" ht="51.75" customHeight="1" thickBot="1" x14ac:dyDescent="0.3">
      <c r="B1" s="199" t="s">
        <v>0</v>
      </c>
      <c r="C1" s="202" t="s">
        <v>28</v>
      </c>
      <c r="D1" s="205" t="s">
        <v>109</v>
      </c>
      <c r="E1" s="186" t="s">
        <v>1</v>
      </c>
      <c r="F1" s="186" t="s">
        <v>113</v>
      </c>
      <c r="G1" s="189" t="s">
        <v>2</v>
      </c>
      <c r="H1" s="190"/>
      <c r="I1" s="190"/>
      <c r="J1" s="191"/>
      <c r="K1" s="208" t="s">
        <v>110</v>
      </c>
      <c r="L1" s="208" t="s">
        <v>111</v>
      </c>
      <c r="M1" s="211" t="s">
        <v>112</v>
      </c>
      <c r="N1" s="212"/>
      <c r="O1" s="212"/>
      <c r="P1" s="212"/>
    </row>
    <row r="2" spans="2:17" ht="17.25" customHeight="1" thickBot="1" x14ac:dyDescent="0.3">
      <c r="B2" s="200"/>
      <c r="C2" s="203"/>
      <c r="D2" s="206"/>
      <c r="E2" s="187"/>
      <c r="F2" s="187"/>
      <c r="G2" s="192"/>
      <c r="H2" s="193"/>
      <c r="I2" s="193"/>
      <c r="J2" s="194"/>
      <c r="K2" s="209"/>
      <c r="L2" s="209"/>
      <c r="M2" s="213" t="s">
        <v>102</v>
      </c>
      <c r="N2" s="214"/>
      <c r="O2" s="215" t="s">
        <v>103</v>
      </c>
      <c r="P2" s="214"/>
    </row>
    <row r="3" spans="2:17" ht="133.9" customHeight="1" thickBot="1" x14ac:dyDescent="0.3">
      <c r="B3" s="201"/>
      <c r="C3" s="204"/>
      <c r="D3" s="207"/>
      <c r="E3" s="188"/>
      <c r="F3" s="188"/>
      <c r="G3" s="63" t="s">
        <v>29</v>
      </c>
      <c r="H3" s="62" t="s">
        <v>3</v>
      </c>
      <c r="I3" s="8" t="s">
        <v>30</v>
      </c>
      <c r="J3" s="64" t="s">
        <v>4</v>
      </c>
      <c r="K3" s="210"/>
      <c r="L3" s="210"/>
      <c r="M3" s="65" t="s">
        <v>104</v>
      </c>
      <c r="N3" s="62" t="s">
        <v>105</v>
      </c>
      <c r="O3" s="62" t="s">
        <v>104</v>
      </c>
      <c r="P3" s="62" t="s">
        <v>105</v>
      </c>
      <c r="Q3" s="5" t="s">
        <v>119</v>
      </c>
    </row>
    <row r="4" spans="2:17" ht="16.5" thickBot="1" x14ac:dyDescent="0.3">
      <c r="B4" s="31">
        <v>1</v>
      </c>
      <c r="C4" s="32">
        <v>2</v>
      </c>
      <c r="D4" s="31">
        <v>3</v>
      </c>
      <c r="E4" s="32">
        <v>4</v>
      </c>
      <c r="F4" s="31">
        <v>5</v>
      </c>
      <c r="G4" s="32">
        <v>6</v>
      </c>
      <c r="H4" s="31">
        <v>7</v>
      </c>
      <c r="I4" s="32">
        <v>8</v>
      </c>
      <c r="J4" s="31">
        <v>9</v>
      </c>
      <c r="K4" s="11">
        <f>K90/(E90-E89-E5)</f>
        <v>1.7</v>
      </c>
      <c r="L4" s="11">
        <f>L90/(E90-E89-E5)</f>
        <v>0.3</v>
      </c>
      <c r="M4" s="31">
        <v>13</v>
      </c>
      <c r="N4" s="32">
        <v>14</v>
      </c>
      <c r="O4" s="31">
        <v>15</v>
      </c>
      <c r="P4" s="30">
        <v>16</v>
      </c>
    </row>
    <row r="5" spans="2:17" ht="16.5" thickBot="1" x14ac:dyDescent="0.3">
      <c r="B5" s="41" t="s">
        <v>72</v>
      </c>
      <c r="C5" s="42" t="s">
        <v>73</v>
      </c>
      <c r="D5" s="59"/>
      <c r="E5" s="14">
        <f t="shared" ref="E5:P5" si="0">SUM(E6:E19)</f>
        <v>1476</v>
      </c>
      <c r="F5" s="14">
        <f t="shared" si="0"/>
        <v>637</v>
      </c>
      <c r="G5" s="14">
        <f t="shared" si="0"/>
        <v>1440</v>
      </c>
      <c r="H5" s="14">
        <f t="shared" si="0"/>
        <v>0</v>
      </c>
      <c r="I5" s="14">
        <f t="shared" si="0"/>
        <v>0</v>
      </c>
      <c r="J5" s="14">
        <f t="shared" si="0"/>
        <v>36</v>
      </c>
      <c r="K5" s="40">
        <f t="shared" si="0"/>
        <v>1476</v>
      </c>
      <c r="L5" s="40">
        <f t="shared" si="0"/>
        <v>0</v>
      </c>
      <c r="M5" s="96">
        <f t="shared" si="0"/>
        <v>526</v>
      </c>
      <c r="N5" s="96">
        <f t="shared" si="0"/>
        <v>816</v>
      </c>
      <c r="O5" s="96">
        <f t="shared" si="0"/>
        <v>134</v>
      </c>
      <c r="P5" s="97">
        <f t="shared" si="0"/>
        <v>0</v>
      </c>
      <c r="Q5" s="5">
        <f>M5+N5+O5+P5</f>
        <v>1476</v>
      </c>
    </row>
    <row r="6" spans="2:17" ht="16.5" thickBot="1" x14ac:dyDescent="0.3">
      <c r="B6" s="33" t="s">
        <v>74</v>
      </c>
      <c r="C6" s="34" t="s">
        <v>75</v>
      </c>
      <c r="D6" s="37" t="s">
        <v>106</v>
      </c>
      <c r="E6" s="35">
        <v>90</v>
      </c>
      <c r="F6" s="37">
        <v>37</v>
      </c>
      <c r="G6" s="37">
        <v>78</v>
      </c>
      <c r="H6" s="122"/>
      <c r="I6" s="120"/>
      <c r="J6" s="92">
        <v>12</v>
      </c>
      <c r="K6" s="35">
        <v>90</v>
      </c>
      <c r="L6" s="39"/>
      <c r="M6" s="120">
        <v>34</v>
      </c>
      <c r="N6" s="120">
        <v>56</v>
      </c>
      <c r="O6" s="120"/>
      <c r="P6" s="121"/>
      <c r="Q6" s="5">
        <f t="shared" ref="Q6:Q69" si="1">M6+N6+O6+P6</f>
        <v>90</v>
      </c>
    </row>
    <row r="7" spans="2:17" ht="16.5" thickBot="1" x14ac:dyDescent="0.3">
      <c r="B7" s="33" t="s">
        <v>76</v>
      </c>
      <c r="C7" s="34" t="s">
        <v>77</v>
      </c>
      <c r="D7" s="37" t="s">
        <v>107</v>
      </c>
      <c r="E7" s="35">
        <v>162</v>
      </c>
      <c r="F7" s="37">
        <v>54</v>
      </c>
      <c r="G7" s="37">
        <v>162</v>
      </c>
      <c r="H7" s="122"/>
      <c r="I7" s="120"/>
      <c r="J7" s="122"/>
      <c r="K7" s="35">
        <v>162</v>
      </c>
      <c r="L7" s="39"/>
      <c r="M7" s="120">
        <v>40</v>
      </c>
      <c r="N7" s="120">
        <v>90</v>
      </c>
      <c r="O7" s="120">
        <v>32</v>
      </c>
      <c r="P7" s="61"/>
      <c r="Q7" s="5">
        <f t="shared" si="1"/>
        <v>162</v>
      </c>
    </row>
    <row r="8" spans="2:17" ht="16.5" thickBot="1" x14ac:dyDescent="0.3">
      <c r="B8" s="33" t="s">
        <v>78</v>
      </c>
      <c r="C8" s="34" t="s">
        <v>79</v>
      </c>
      <c r="D8" s="37" t="s">
        <v>107</v>
      </c>
      <c r="E8" s="35">
        <v>136</v>
      </c>
      <c r="F8" s="37">
        <v>44</v>
      </c>
      <c r="G8" s="37">
        <v>136</v>
      </c>
      <c r="H8" s="122"/>
      <c r="I8" s="120"/>
      <c r="J8" s="122"/>
      <c r="K8" s="35">
        <v>136</v>
      </c>
      <c r="L8" s="39"/>
      <c r="M8" s="120">
        <v>40</v>
      </c>
      <c r="N8" s="120">
        <v>96</v>
      </c>
      <c r="O8" s="120"/>
      <c r="P8" s="120"/>
      <c r="Q8" s="5">
        <f t="shared" si="1"/>
        <v>136</v>
      </c>
    </row>
    <row r="9" spans="2:17" ht="16.5" thickBot="1" x14ac:dyDescent="0.3">
      <c r="B9" s="33" t="s">
        <v>80</v>
      </c>
      <c r="C9" s="34" t="s">
        <v>81</v>
      </c>
      <c r="D9" s="37" t="s">
        <v>107</v>
      </c>
      <c r="E9" s="35">
        <v>72</v>
      </c>
      <c r="F9" s="37">
        <v>34</v>
      </c>
      <c r="G9" s="37">
        <v>72</v>
      </c>
      <c r="H9" s="122"/>
      <c r="I9" s="120"/>
      <c r="J9" s="122"/>
      <c r="K9" s="35">
        <v>72</v>
      </c>
      <c r="L9" s="39"/>
      <c r="M9" s="120">
        <v>34</v>
      </c>
      <c r="N9" s="120">
        <v>38</v>
      </c>
      <c r="O9" s="120"/>
      <c r="P9" s="121"/>
      <c r="Q9" s="5">
        <f t="shared" si="1"/>
        <v>72</v>
      </c>
    </row>
    <row r="10" spans="2:17" ht="16.5" thickBot="1" x14ac:dyDescent="0.3">
      <c r="B10" s="33" t="s">
        <v>82</v>
      </c>
      <c r="C10" s="34" t="s">
        <v>83</v>
      </c>
      <c r="D10" s="37" t="s">
        <v>107</v>
      </c>
      <c r="E10" s="35">
        <v>72</v>
      </c>
      <c r="F10" s="37">
        <v>28</v>
      </c>
      <c r="G10" s="37">
        <v>72</v>
      </c>
      <c r="H10" s="122"/>
      <c r="I10" s="120"/>
      <c r="J10" s="122"/>
      <c r="K10" s="35">
        <v>72</v>
      </c>
      <c r="L10" s="39"/>
      <c r="M10" s="120">
        <v>34</v>
      </c>
      <c r="N10" s="120">
        <v>38</v>
      </c>
      <c r="O10" s="120"/>
      <c r="P10" s="121"/>
      <c r="Q10" s="5">
        <f t="shared" si="1"/>
        <v>72</v>
      </c>
    </row>
    <row r="11" spans="2:17" ht="16.5" thickBot="1" x14ac:dyDescent="0.3">
      <c r="B11" s="33" t="s">
        <v>84</v>
      </c>
      <c r="C11" s="34" t="s">
        <v>85</v>
      </c>
      <c r="D11" s="37" t="s">
        <v>107</v>
      </c>
      <c r="E11" s="35">
        <v>72</v>
      </c>
      <c r="F11" s="37">
        <v>64</v>
      </c>
      <c r="G11" s="37">
        <v>72</v>
      </c>
      <c r="H11" s="122"/>
      <c r="I11" s="120"/>
      <c r="J11" s="122"/>
      <c r="K11" s="35">
        <v>72</v>
      </c>
      <c r="L11" s="39"/>
      <c r="M11" s="120">
        <v>34</v>
      </c>
      <c r="N11" s="120">
        <v>38</v>
      </c>
      <c r="O11" s="120"/>
      <c r="P11" s="121"/>
      <c r="Q11" s="5">
        <f t="shared" si="1"/>
        <v>72</v>
      </c>
    </row>
    <row r="12" spans="2:17" ht="16.5" thickBot="1" x14ac:dyDescent="0.3">
      <c r="B12" s="33" t="s">
        <v>86</v>
      </c>
      <c r="C12" s="34" t="s">
        <v>39</v>
      </c>
      <c r="D12" s="37" t="s">
        <v>108</v>
      </c>
      <c r="E12" s="35">
        <v>72</v>
      </c>
      <c r="F12" s="37">
        <v>58</v>
      </c>
      <c r="G12" s="37">
        <v>72</v>
      </c>
      <c r="H12" s="122"/>
      <c r="I12" s="120"/>
      <c r="J12" s="122"/>
      <c r="K12" s="35">
        <v>72</v>
      </c>
      <c r="L12" s="39"/>
      <c r="M12" s="120">
        <v>34</v>
      </c>
      <c r="N12" s="120">
        <v>38</v>
      </c>
      <c r="O12" s="120"/>
      <c r="P12" s="121"/>
      <c r="Q12" s="5">
        <f t="shared" si="1"/>
        <v>72</v>
      </c>
    </row>
    <row r="13" spans="2:17" ht="32.25" thickBot="1" x14ac:dyDescent="0.3">
      <c r="B13" s="33" t="s">
        <v>87</v>
      </c>
      <c r="C13" s="34" t="s">
        <v>100</v>
      </c>
      <c r="D13" s="37" t="s">
        <v>107</v>
      </c>
      <c r="E13" s="35">
        <v>68</v>
      </c>
      <c r="F13" s="37">
        <v>46</v>
      </c>
      <c r="G13" s="37">
        <v>68</v>
      </c>
      <c r="H13" s="122"/>
      <c r="I13" s="120"/>
      <c r="J13" s="122"/>
      <c r="K13" s="35">
        <v>68</v>
      </c>
      <c r="L13" s="39"/>
      <c r="M13" s="120">
        <v>34</v>
      </c>
      <c r="N13" s="120">
        <v>34</v>
      </c>
      <c r="O13" s="120"/>
      <c r="P13" s="121"/>
      <c r="Q13" s="5">
        <f t="shared" si="1"/>
        <v>68</v>
      </c>
    </row>
    <row r="14" spans="2:17" ht="16.5" thickBot="1" x14ac:dyDescent="0.3">
      <c r="B14" s="33" t="s">
        <v>88</v>
      </c>
      <c r="C14" s="34" t="s">
        <v>89</v>
      </c>
      <c r="D14" s="37" t="s">
        <v>107</v>
      </c>
      <c r="E14" s="35">
        <v>72</v>
      </c>
      <c r="F14" s="37">
        <v>32</v>
      </c>
      <c r="G14" s="37">
        <v>72</v>
      </c>
      <c r="H14" s="122"/>
      <c r="I14" s="120"/>
      <c r="J14" s="122"/>
      <c r="K14" s="35">
        <v>72</v>
      </c>
      <c r="L14" s="39"/>
      <c r="M14" s="120">
        <v>34</v>
      </c>
      <c r="N14" s="120">
        <v>38</v>
      </c>
      <c r="O14" s="120"/>
      <c r="P14" s="121"/>
      <c r="Q14" s="5">
        <f t="shared" si="1"/>
        <v>72</v>
      </c>
    </row>
    <row r="15" spans="2:17" ht="16.5" thickBot="1" x14ac:dyDescent="0.3">
      <c r="B15" s="33" t="s">
        <v>90</v>
      </c>
      <c r="C15" s="34" t="s">
        <v>91</v>
      </c>
      <c r="D15" s="37" t="s">
        <v>107</v>
      </c>
      <c r="E15" s="35">
        <v>72</v>
      </c>
      <c r="F15" s="37">
        <v>32</v>
      </c>
      <c r="G15" s="37">
        <v>72</v>
      </c>
      <c r="H15" s="122"/>
      <c r="I15" s="120"/>
      <c r="J15" s="122"/>
      <c r="K15" s="35">
        <v>72</v>
      </c>
      <c r="L15" s="39"/>
      <c r="M15" s="120">
        <v>34</v>
      </c>
      <c r="N15" s="120">
        <v>38</v>
      </c>
      <c r="O15" s="120"/>
      <c r="P15" s="121"/>
      <c r="Q15" s="5">
        <f t="shared" si="1"/>
        <v>72</v>
      </c>
    </row>
    <row r="16" spans="2:17" ht="16.5" thickBot="1" x14ac:dyDescent="0.3">
      <c r="B16" s="33" t="s">
        <v>92</v>
      </c>
      <c r="C16" s="34" t="s">
        <v>93</v>
      </c>
      <c r="D16" s="37" t="s">
        <v>106</v>
      </c>
      <c r="E16" s="35">
        <v>268</v>
      </c>
      <c r="F16" s="37">
        <v>86</v>
      </c>
      <c r="G16" s="37">
        <v>256</v>
      </c>
      <c r="H16" s="122"/>
      <c r="I16" s="120"/>
      <c r="J16" s="92">
        <v>12</v>
      </c>
      <c r="K16" s="35">
        <v>268</v>
      </c>
      <c r="L16" s="39"/>
      <c r="M16" s="120">
        <v>50</v>
      </c>
      <c r="N16" s="120">
        <v>116</v>
      </c>
      <c r="O16" s="120">
        <v>102</v>
      </c>
      <c r="P16" s="61"/>
      <c r="Q16" s="5">
        <f t="shared" si="1"/>
        <v>268</v>
      </c>
    </row>
    <row r="17" spans="2:17" ht="16.5" thickBot="1" x14ac:dyDescent="0.3">
      <c r="B17" s="33" t="s">
        <v>94</v>
      </c>
      <c r="C17" s="34" t="s">
        <v>95</v>
      </c>
      <c r="D17" s="37" t="s">
        <v>107</v>
      </c>
      <c r="E17" s="35">
        <v>144</v>
      </c>
      <c r="F17" s="37">
        <v>96</v>
      </c>
      <c r="G17" s="37">
        <v>132</v>
      </c>
      <c r="H17" s="122"/>
      <c r="I17" s="120"/>
      <c r="J17" s="122"/>
      <c r="K17" s="35">
        <v>144</v>
      </c>
      <c r="L17" s="39"/>
      <c r="M17" s="120">
        <v>40</v>
      </c>
      <c r="N17" s="120">
        <v>104</v>
      </c>
      <c r="O17" s="120"/>
      <c r="P17" s="120"/>
      <c r="Q17" s="5">
        <f t="shared" si="1"/>
        <v>144</v>
      </c>
    </row>
    <row r="18" spans="2:17" ht="16.5" thickBot="1" x14ac:dyDescent="0.3">
      <c r="B18" s="33" t="s">
        <v>96</v>
      </c>
      <c r="C18" s="34" t="s">
        <v>97</v>
      </c>
      <c r="D18" s="37" t="s">
        <v>106</v>
      </c>
      <c r="E18" s="35">
        <v>144</v>
      </c>
      <c r="F18" s="37">
        <v>26</v>
      </c>
      <c r="G18" s="37">
        <v>144</v>
      </c>
      <c r="H18" s="122"/>
      <c r="I18" s="120"/>
      <c r="J18" s="92">
        <v>12</v>
      </c>
      <c r="K18" s="35">
        <v>144</v>
      </c>
      <c r="L18" s="39"/>
      <c r="M18" s="120">
        <v>68</v>
      </c>
      <c r="N18" s="120">
        <v>76</v>
      </c>
      <c r="O18" s="120"/>
      <c r="P18" s="120"/>
      <c r="Q18" s="5">
        <f t="shared" si="1"/>
        <v>144</v>
      </c>
    </row>
    <row r="19" spans="2:17" ht="16.5" thickBot="1" x14ac:dyDescent="0.3">
      <c r="B19" s="33" t="s">
        <v>98</v>
      </c>
      <c r="C19" s="36" t="s">
        <v>99</v>
      </c>
      <c r="D19" s="60"/>
      <c r="E19" s="37">
        <v>32</v>
      </c>
      <c r="F19" s="37"/>
      <c r="G19" s="37">
        <v>32</v>
      </c>
      <c r="H19" s="122"/>
      <c r="I19" s="120"/>
      <c r="J19" s="122"/>
      <c r="K19" s="37">
        <v>32</v>
      </c>
      <c r="L19" s="39"/>
      <c r="M19" s="120">
        <v>16</v>
      </c>
      <c r="N19" s="120">
        <v>16</v>
      </c>
      <c r="O19" s="120"/>
      <c r="P19" s="120"/>
      <c r="Q19" s="5">
        <f t="shared" si="1"/>
        <v>32</v>
      </c>
    </row>
    <row r="20" spans="2:17" ht="16.5" thickBot="1" x14ac:dyDescent="0.3">
      <c r="B20" s="196" t="s">
        <v>118</v>
      </c>
      <c r="C20" s="197"/>
      <c r="D20" s="84"/>
      <c r="E20" s="85">
        <f t="shared" ref="E20:P20" si="2">E21+E30+E51+E89</f>
        <v>1476</v>
      </c>
      <c r="F20" s="85">
        <f t="shared" si="2"/>
        <v>794</v>
      </c>
      <c r="G20" s="85">
        <f t="shared" si="2"/>
        <v>928</v>
      </c>
      <c r="H20" s="85">
        <f t="shared" si="2"/>
        <v>468</v>
      </c>
      <c r="I20" s="85">
        <f t="shared" si="2"/>
        <v>0</v>
      </c>
      <c r="J20" s="85">
        <f t="shared" si="2"/>
        <v>36</v>
      </c>
      <c r="K20" s="85">
        <f t="shared" si="2"/>
        <v>972</v>
      </c>
      <c r="L20" s="85">
        <f t="shared" si="2"/>
        <v>432</v>
      </c>
      <c r="M20" s="85">
        <f t="shared" si="2"/>
        <v>86</v>
      </c>
      <c r="N20" s="85">
        <f t="shared" si="2"/>
        <v>48</v>
      </c>
      <c r="O20" s="85">
        <f t="shared" si="2"/>
        <v>478</v>
      </c>
      <c r="P20" s="85">
        <f t="shared" si="2"/>
        <v>864</v>
      </c>
      <c r="Q20" s="5">
        <f t="shared" si="1"/>
        <v>1476</v>
      </c>
    </row>
    <row r="21" spans="2:17" ht="16.5" thickBot="1" x14ac:dyDescent="0.3">
      <c r="B21" s="12" t="s">
        <v>31</v>
      </c>
      <c r="C21" s="13" t="s">
        <v>32</v>
      </c>
      <c r="D21" s="14"/>
      <c r="E21" s="14">
        <f>E22+E23+E24+E25+E26</f>
        <v>180</v>
      </c>
      <c r="F21" s="14">
        <f t="shared" ref="F21:O21" si="3">F22+F23+F24+F25+F26</f>
        <v>80</v>
      </c>
      <c r="G21" s="14">
        <f t="shared" si="3"/>
        <v>180</v>
      </c>
      <c r="H21" s="14">
        <f t="shared" si="3"/>
        <v>0</v>
      </c>
      <c r="I21" s="14">
        <f t="shared" si="3"/>
        <v>0</v>
      </c>
      <c r="J21" s="14">
        <f t="shared" si="3"/>
        <v>0</v>
      </c>
      <c r="K21" s="14">
        <f t="shared" si="3"/>
        <v>180</v>
      </c>
      <c r="L21" s="14">
        <f t="shared" si="3"/>
        <v>0</v>
      </c>
      <c r="M21" s="14">
        <f t="shared" si="3"/>
        <v>0</v>
      </c>
      <c r="N21" s="14">
        <f t="shared" si="3"/>
        <v>0</v>
      </c>
      <c r="O21" s="14">
        <f t="shared" si="3"/>
        <v>108</v>
      </c>
      <c r="P21" s="14">
        <v>72</v>
      </c>
      <c r="Q21" s="5">
        <f t="shared" si="1"/>
        <v>180</v>
      </c>
    </row>
    <row r="22" spans="2:17" ht="16.5" thickBot="1" x14ac:dyDescent="0.3">
      <c r="B22" s="16" t="s">
        <v>33</v>
      </c>
      <c r="C22" s="17" t="s">
        <v>34</v>
      </c>
      <c r="D22" s="37" t="s">
        <v>107</v>
      </c>
      <c r="E22" s="61">
        <v>36</v>
      </c>
      <c r="F22" s="126">
        <v>16</v>
      </c>
      <c r="G22" s="120">
        <v>36</v>
      </c>
      <c r="H22" s="126"/>
      <c r="I22" s="120"/>
      <c r="J22" s="122"/>
      <c r="K22" s="38">
        <v>36</v>
      </c>
      <c r="L22" s="94"/>
      <c r="M22" s="61"/>
      <c r="N22" s="61"/>
      <c r="O22" s="61">
        <v>36</v>
      </c>
      <c r="P22" s="125"/>
      <c r="Q22" s="5">
        <v>36</v>
      </c>
    </row>
    <row r="23" spans="2:17" ht="33.75" customHeight="1" thickBot="1" x14ac:dyDescent="0.3">
      <c r="B23" s="19" t="s">
        <v>35</v>
      </c>
      <c r="C23" s="20" t="s">
        <v>70</v>
      </c>
      <c r="D23" s="37" t="s">
        <v>107</v>
      </c>
      <c r="E23" s="120">
        <v>36</v>
      </c>
      <c r="F23" s="122">
        <v>16</v>
      </c>
      <c r="G23" s="120">
        <v>36</v>
      </c>
      <c r="H23" s="122"/>
      <c r="I23" s="120"/>
      <c r="J23" s="122"/>
      <c r="K23" s="38">
        <v>36</v>
      </c>
      <c r="L23" s="94"/>
      <c r="M23" s="120"/>
      <c r="N23" s="120"/>
      <c r="O23" s="120">
        <v>36</v>
      </c>
      <c r="P23" s="121"/>
      <c r="Q23" s="5">
        <f t="shared" si="1"/>
        <v>36</v>
      </c>
    </row>
    <row r="24" spans="2:17" ht="15" customHeight="1" thickBot="1" x14ac:dyDescent="0.3">
      <c r="B24" s="19" t="s">
        <v>36</v>
      </c>
      <c r="C24" s="20" t="s">
        <v>37</v>
      </c>
      <c r="D24" s="37" t="s">
        <v>107</v>
      </c>
      <c r="E24" s="120">
        <v>36</v>
      </c>
      <c r="F24" s="122">
        <v>16</v>
      </c>
      <c r="G24" s="120">
        <v>36</v>
      </c>
      <c r="H24" s="122"/>
      <c r="I24" s="120"/>
      <c r="J24" s="122"/>
      <c r="K24" s="38">
        <v>36</v>
      </c>
      <c r="L24" s="94"/>
      <c r="M24" s="120"/>
      <c r="N24" s="120"/>
      <c r="O24" s="120">
        <v>36</v>
      </c>
      <c r="P24" s="121"/>
      <c r="Q24" s="5">
        <f t="shared" si="1"/>
        <v>36</v>
      </c>
    </row>
    <row r="25" spans="2:17" ht="15" customHeight="1" thickBot="1" x14ac:dyDescent="0.3">
      <c r="B25" s="19" t="s">
        <v>38</v>
      </c>
      <c r="C25" s="20" t="s">
        <v>39</v>
      </c>
      <c r="D25" s="37" t="s">
        <v>108</v>
      </c>
      <c r="E25" s="93">
        <v>36</v>
      </c>
      <c r="F25" s="122">
        <v>16</v>
      </c>
      <c r="G25" s="120">
        <v>36</v>
      </c>
      <c r="H25" s="122"/>
      <c r="I25" s="120"/>
      <c r="J25" s="122"/>
      <c r="K25" s="38">
        <v>36</v>
      </c>
      <c r="L25" s="94"/>
      <c r="M25" s="120"/>
      <c r="N25" s="120"/>
      <c r="O25" s="120"/>
      <c r="P25" s="121">
        <v>36</v>
      </c>
      <c r="Q25" s="5">
        <f t="shared" si="1"/>
        <v>36</v>
      </c>
    </row>
    <row r="26" spans="2:17" ht="15" customHeight="1" thickBot="1" x14ac:dyDescent="0.3">
      <c r="B26" s="19" t="s">
        <v>40</v>
      </c>
      <c r="C26" s="20" t="s">
        <v>115</v>
      </c>
      <c r="D26" s="37" t="s">
        <v>107</v>
      </c>
      <c r="E26" s="120">
        <v>36</v>
      </c>
      <c r="F26" s="122">
        <v>16</v>
      </c>
      <c r="G26" s="120">
        <v>36</v>
      </c>
      <c r="H26" s="122"/>
      <c r="I26" s="120"/>
      <c r="J26" s="122"/>
      <c r="K26" s="38">
        <v>36</v>
      </c>
      <c r="L26" s="94"/>
      <c r="M26" s="120"/>
      <c r="N26" s="120"/>
      <c r="O26" s="120"/>
      <c r="P26" s="121">
        <v>36</v>
      </c>
      <c r="Q26" s="5">
        <f t="shared" si="1"/>
        <v>36</v>
      </c>
    </row>
    <row r="27" spans="2:17" ht="16.5" hidden="1" customHeight="1" thickBot="1" x14ac:dyDescent="0.3">
      <c r="B27" s="120"/>
      <c r="C27" s="122"/>
      <c r="D27" s="122"/>
      <c r="E27" s="120"/>
      <c r="F27" s="122"/>
      <c r="G27" s="120"/>
      <c r="H27" s="122"/>
      <c r="I27" s="120"/>
      <c r="J27" s="122"/>
      <c r="K27" s="18"/>
      <c r="L27" s="18"/>
      <c r="M27" s="120"/>
      <c r="N27" s="120"/>
      <c r="O27" s="120"/>
      <c r="P27" s="121"/>
      <c r="Q27" s="5">
        <f t="shared" si="1"/>
        <v>0</v>
      </c>
    </row>
    <row r="28" spans="2:17" ht="16.5" hidden="1" customHeight="1" thickBot="1" x14ac:dyDescent="0.3">
      <c r="B28" s="120"/>
      <c r="C28" s="122"/>
      <c r="D28" s="122"/>
      <c r="E28" s="120"/>
      <c r="F28" s="122"/>
      <c r="G28" s="120"/>
      <c r="H28" s="122"/>
      <c r="I28" s="120"/>
      <c r="J28" s="122"/>
      <c r="K28" s="18"/>
      <c r="L28" s="18"/>
      <c r="M28" s="120"/>
      <c r="N28" s="120"/>
      <c r="O28" s="120"/>
      <c r="P28" s="121"/>
      <c r="Q28" s="5">
        <f t="shared" si="1"/>
        <v>0</v>
      </c>
    </row>
    <row r="29" spans="2:17" ht="16.5" hidden="1" customHeight="1" thickBot="1" x14ac:dyDescent="0.3">
      <c r="B29" s="120"/>
      <c r="C29" s="122"/>
      <c r="D29" s="122"/>
      <c r="E29" s="120"/>
      <c r="F29" s="122"/>
      <c r="G29" s="120"/>
      <c r="H29" s="122"/>
      <c r="I29" s="120"/>
      <c r="J29" s="122"/>
      <c r="K29" s="18"/>
      <c r="L29" s="18"/>
      <c r="M29" s="120"/>
      <c r="N29" s="120"/>
      <c r="O29" s="120"/>
      <c r="P29" s="121"/>
      <c r="Q29" s="5">
        <f t="shared" si="1"/>
        <v>0</v>
      </c>
    </row>
    <row r="30" spans="2:17" ht="16.5" thickBot="1" x14ac:dyDescent="0.3">
      <c r="B30" s="12" t="s">
        <v>5</v>
      </c>
      <c r="C30" s="12" t="s">
        <v>6</v>
      </c>
      <c r="D30" s="14"/>
      <c r="E30" s="14">
        <f>E31+E32+E33</f>
        <v>108</v>
      </c>
      <c r="F30" s="14">
        <f t="shared" ref="F30:P30" si="4">F31+F32+F33</f>
        <v>48</v>
      </c>
      <c r="G30" s="14">
        <f t="shared" si="4"/>
        <v>108</v>
      </c>
      <c r="H30" s="14">
        <f t="shared" si="4"/>
        <v>0</v>
      </c>
      <c r="I30" s="14">
        <f t="shared" si="4"/>
        <v>0</v>
      </c>
      <c r="J30" s="14">
        <f t="shared" si="4"/>
        <v>0</v>
      </c>
      <c r="K30" s="14">
        <f t="shared" si="4"/>
        <v>108</v>
      </c>
      <c r="L30" s="14">
        <f t="shared" si="4"/>
        <v>0</v>
      </c>
      <c r="M30" s="14">
        <f t="shared" si="4"/>
        <v>0</v>
      </c>
      <c r="N30" s="14">
        <f t="shared" si="4"/>
        <v>0</v>
      </c>
      <c r="O30" s="14">
        <f t="shared" si="4"/>
        <v>72</v>
      </c>
      <c r="P30" s="14">
        <f t="shared" si="4"/>
        <v>36</v>
      </c>
      <c r="Q30" s="5">
        <f t="shared" si="1"/>
        <v>108</v>
      </c>
    </row>
    <row r="31" spans="2:17" ht="16.5" thickBot="1" x14ac:dyDescent="0.3">
      <c r="B31" s="16" t="s">
        <v>7</v>
      </c>
      <c r="C31" s="17" t="s">
        <v>179</v>
      </c>
      <c r="D31" s="37" t="s">
        <v>107</v>
      </c>
      <c r="E31" s="126">
        <v>36</v>
      </c>
      <c r="F31" s="126">
        <v>16</v>
      </c>
      <c r="G31" s="61">
        <v>36</v>
      </c>
      <c r="H31" s="61"/>
      <c r="I31" s="61"/>
      <c r="J31" s="61"/>
      <c r="K31" s="4">
        <v>36</v>
      </c>
      <c r="L31" s="70">
        <v>0</v>
      </c>
      <c r="M31" s="3"/>
      <c r="N31" s="3"/>
      <c r="O31" s="3">
        <v>36</v>
      </c>
      <c r="P31" s="82">
        <v>0</v>
      </c>
      <c r="Q31" s="5">
        <f t="shared" si="1"/>
        <v>36</v>
      </c>
    </row>
    <row r="32" spans="2:17" ht="16.5" thickBot="1" x14ac:dyDescent="0.3">
      <c r="B32" s="19" t="s">
        <v>41</v>
      </c>
      <c r="C32" s="20" t="s">
        <v>178</v>
      </c>
      <c r="D32" s="37" t="s">
        <v>107</v>
      </c>
      <c r="E32" s="122">
        <v>36</v>
      </c>
      <c r="F32" s="122">
        <v>16</v>
      </c>
      <c r="G32" s="61">
        <v>36</v>
      </c>
      <c r="H32" s="61"/>
      <c r="I32" s="61"/>
      <c r="J32" s="61"/>
      <c r="K32" s="4">
        <v>36</v>
      </c>
      <c r="L32" s="70"/>
      <c r="M32" s="3"/>
      <c r="N32" s="3"/>
      <c r="O32" s="3">
        <v>36</v>
      </c>
      <c r="P32" s="82">
        <v>0</v>
      </c>
      <c r="Q32" s="5">
        <f t="shared" si="1"/>
        <v>36</v>
      </c>
    </row>
    <row r="33" spans="2:17" ht="34.9" customHeight="1" thickBot="1" x14ac:dyDescent="0.3">
      <c r="B33" s="19" t="s">
        <v>42</v>
      </c>
      <c r="C33" s="20" t="s">
        <v>116</v>
      </c>
      <c r="D33" s="37" t="s">
        <v>107</v>
      </c>
      <c r="E33" s="122">
        <v>36</v>
      </c>
      <c r="F33" s="122">
        <v>16</v>
      </c>
      <c r="G33" s="61">
        <v>36</v>
      </c>
      <c r="H33" s="61"/>
      <c r="I33" s="61"/>
      <c r="J33" s="61"/>
      <c r="K33" s="47">
        <v>36</v>
      </c>
      <c r="L33" s="95">
        <v>0</v>
      </c>
      <c r="M33" s="3"/>
      <c r="N33" s="3"/>
      <c r="O33" s="3"/>
      <c r="P33" s="82">
        <v>36</v>
      </c>
      <c r="Q33" s="5">
        <f t="shared" si="1"/>
        <v>36</v>
      </c>
    </row>
    <row r="34" spans="2:17" ht="16.5" hidden="1" customHeight="1" thickBot="1" x14ac:dyDescent="0.3">
      <c r="B34" s="21" t="s">
        <v>43</v>
      </c>
      <c r="C34" s="21"/>
      <c r="D34" s="61"/>
      <c r="E34" s="61"/>
      <c r="F34" s="61"/>
      <c r="G34" s="61"/>
      <c r="H34" s="61"/>
      <c r="I34" s="61"/>
      <c r="J34" s="61"/>
      <c r="K34" s="4"/>
      <c r="L34" s="70"/>
      <c r="M34" s="3"/>
      <c r="N34" s="3"/>
      <c r="O34" s="3"/>
      <c r="P34" s="82"/>
      <c r="Q34" s="5">
        <f t="shared" si="1"/>
        <v>0</v>
      </c>
    </row>
    <row r="35" spans="2:17" ht="16.5" hidden="1" customHeight="1" thickBot="1" x14ac:dyDescent="0.3">
      <c r="B35" s="21" t="s">
        <v>44</v>
      </c>
      <c r="C35" s="21"/>
      <c r="D35" s="61"/>
      <c r="E35" s="61"/>
      <c r="F35" s="61"/>
      <c r="G35" s="61"/>
      <c r="H35" s="61"/>
      <c r="I35" s="61"/>
      <c r="J35" s="61"/>
      <c r="K35" s="4"/>
      <c r="L35" s="70"/>
      <c r="M35" s="3"/>
      <c r="N35" s="3"/>
      <c r="O35" s="3"/>
      <c r="P35" s="82"/>
      <c r="Q35" s="5">
        <f t="shared" si="1"/>
        <v>0</v>
      </c>
    </row>
    <row r="36" spans="2:17" ht="16.5" hidden="1" customHeight="1" thickBot="1" x14ac:dyDescent="0.3">
      <c r="B36" s="21" t="s">
        <v>45</v>
      </c>
      <c r="C36" s="21"/>
      <c r="D36" s="61"/>
      <c r="E36" s="61"/>
      <c r="F36" s="61"/>
      <c r="G36" s="61"/>
      <c r="H36" s="61"/>
      <c r="I36" s="61"/>
      <c r="J36" s="61"/>
      <c r="K36" s="4"/>
      <c r="L36" s="70"/>
      <c r="M36" s="3"/>
      <c r="N36" s="3"/>
      <c r="O36" s="3"/>
      <c r="P36" s="82"/>
      <c r="Q36" s="5">
        <f t="shared" si="1"/>
        <v>0</v>
      </c>
    </row>
    <row r="37" spans="2:17" ht="16.5" hidden="1" customHeight="1" thickBot="1" x14ac:dyDescent="0.3">
      <c r="B37" s="21" t="s">
        <v>46</v>
      </c>
      <c r="C37" s="21"/>
      <c r="D37" s="61"/>
      <c r="E37" s="61"/>
      <c r="F37" s="61"/>
      <c r="G37" s="61"/>
      <c r="H37" s="61"/>
      <c r="I37" s="61"/>
      <c r="J37" s="61"/>
      <c r="K37" s="4"/>
      <c r="L37" s="70"/>
      <c r="M37" s="3"/>
      <c r="N37" s="3"/>
      <c r="O37" s="3"/>
      <c r="P37" s="82"/>
      <c r="Q37" s="5">
        <f t="shared" si="1"/>
        <v>0</v>
      </c>
    </row>
    <row r="38" spans="2:17" ht="16.5" hidden="1" customHeight="1" thickBot="1" x14ac:dyDescent="0.3">
      <c r="B38" s="21" t="s">
        <v>47</v>
      </c>
      <c r="C38" s="21"/>
      <c r="D38" s="61"/>
      <c r="E38" s="61"/>
      <c r="F38" s="61"/>
      <c r="G38" s="61"/>
      <c r="H38" s="61"/>
      <c r="I38" s="61"/>
      <c r="J38" s="61"/>
      <c r="K38" s="4"/>
      <c r="L38" s="70"/>
      <c r="M38" s="3"/>
      <c r="N38" s="3"/>
      <c r="O38" s="3"/>
      <c r="P38" s="82"/>
      <c r="Q38" s="5">
        <f t="shared" si="1"/>
        <v>0</v>
      </c>
    </row>
    <row r="39" spans="2:17" ht="16.5" hidden="1" customHeight="1" thickBot="1" x14ac:dyDescent="0.3">
      <c r="B39" s="21" t="s">
        <v>48</v>
      </c>
      <c r="C39" s="21"/>
      <c r="D39" s="61"/>
      <c r="E39" s="61"/>
      <c r="F39" s="61"/>
      <c r="G39" s="61"/>
      <c r="H39" s="61"/>
      <c r="I39" s="61"/>
      <c r="J39" s="61"/>
      <c r="K39" s="4"/>
      <c r="L39" s="70"/>
      <c r="M39" s="3"/>
      <c r="N39" s="3"/>
      <c r="O39" s="3"/>
      <c r="P39" s="82"/>
      <c r="Q39" s="5">
        <f t="shared" si="1"/>
        <v>0</v>
      </c>
    </row>
    <row r="40" spans="2:17" ht="16.5" hidden="1" customHeight="1" thickBot="1" x14ac:dyDescent="0.3">
      <c r="B40" s="21" t="s">
        <v>49</v>
      </c>
      <c r="C40" s="21"/>
      <c r="D40" s="61"/>
      <c r="E40" s="61"/>
      <c r="F40" s="61"/>
      <c r="G40" s="61"/>
      <c r="H40" s="61"/>
      <c r="I40" s="61"/>
      <c r="J40" s="61"/>
      <c r="K40" s="4"/>
      <c r="L40" s="70"/>
      <c r="M40" s="3"/>
      <c r="N40" s="3"/>
      <c r="O40" s="3"/>
      <c r="P40" s="82"/>
      <c r="Q40" s="5">
        <f t="shared" si="1"/>
        <v>0</v>
      </c>
    </row>
    <row r="41" spans="2:17" ht="16.5" hidden="1" customHeight="1" thickBot="1" x14ac:dyDescent="0.3">
      <c r="B41" s="21" t="s">
        <v>50</v>
      </c>
      <c r="C41" s="21"/>
      <c r="D41" s="61"/>
      <c r="E41" s="61"/>
      <c r="F41" s="61"/>
      <c r="G41" s="61"/>
      <c r="H41" s="61"/>
      <c r="I41" s="61"/>
      <c r="J41" s="61"/>
      <c r="K41" s="4"/>
      <c r="L41" s="70"/>
      <c r="M41" s="3"/>
      <c r="N41" s="3"/>
      <c r="O41" s="3"/>
      <c r="P41" s="82"/>
      <c r="Q41" s="5">
        <f t="shared" si="1"/>
        <v>0</v>
      </c>
    </row>
    <row r="42" spans="2:17" ht="16.5" hidden="1" customHeight="1" thickBot="1" x14ac:dyDescent="0.3">
      <c r="B42" s="21" t="s">
        <v>51</v>
      </c>
      <c r="C42" s="21"/>
      <c r="D42" s="61"/>
      <c r="E42" s="61"/>
      <c r="F42" s="61"/>
      <c r="G42" s="61"/>
      <c r="H42" s="61"/>
      <c r="I42" s="61"/>
      <c r="J42" s="61"/>
      <c r="K42" s="4"/>
      <c r="L42" s="70"/>
      <c r="M42" s="3"/>
      <c r="N42" s="3"/>
      <c r="O42" s="3"/>
      <c r="P42" s="82"/>
      <c r="Q42" s="5">
        <f t="shared" si="1"/>
        <v>0</v>
      </c>
    </row>
    <row r="43" spans="2:17" ht="16.5" hidden="1" customHeight="1" thickBot="1" x14ac:dyDescent="0.3">
      <c r="B43" s="21" t="s">
        <v>52</v>
      </c>
      <c r="C43" s="21"/>
      <c r="D43" s="61"/>
      <c r="E43" s="61"/>
      <c r="F43" s="61"/>
      <c r="G43" s="61"/>
      <c r="H43" s="61"/>
      <c r="I43" s="61"/>
      <c r="J43" s="61"/>
      <c r="K43" s="4"/>
      <c r="L43" s="70"/>
      <c r="M43" s="3"/>
      <c r="N43" s="3"/>
      <c r="O43" s="3"/>
      <c r="P43" s="82"/>
      <c r="Q43" s="5">
        <f t="shared" si="1"/>
        <v>0</v>
      </c>
    </row>
    <row r="44" spans="2:17" ht="16.5" hidden="1" customHeight="1" thickBot="1" x14ac:dyDescent="0.3">
      <c r="B44" s="21" t="s">
        <v>53</v>
      </c>
      <c r="C44" s="21"/>
      <c r="D44" s="61"/>
      <c r="E44" s="61"/>
      <c r="F44" s="61"/>
      <c r="G44" s="61"/>
      <c r="H44" s="61"/>
      <c r="I44" s="61"/>
      <c r="J44" s="61"/>
      <c r="K44" s="4"/>
      <c r="L44" s="70"/>
      <c r="M44" s="3"/>
      <c r="N44" s="3"/>
      <c r="O44" s="3"/>
      <c r="P44" s="82"/>
      <c r="Q44" s="5">
        <f t="shared" si="1"/>
        <v>0</v>
      </c>
    </row>
    <row r="45" spans="2:17" ht="16.5" hidden="1" customHeight="1" thickBot="1" x14ac:dyDescent="0.3">
      <c r="B45" s="21" t="s">
        <v>54</v>
      </c>
      <c r="C45" s="21"/>
      <c r="D45" s="61"/>
      <c r="E45" s="61"/>
      <c r="F45" s="61"/>
      <c r="G45" s="61"/>
      <c r="H45" s="61"/>
      <c r="I45" s="61"/>
      <c r="J45" s="61"/>
      <c r="K45" s="4"/>
      <c r="L45" s="70"/>
      <c r="M45" s="3"/>
      <c r="N45" s="3"/>
      <c r="O45" s="3"/>
      <c r="P45" s="82"/>
      <c r="Q45" s="5">
        <f t="shared" si="1"/>
        <v>0</v>
      </c>
    </row>
    <row r="46" spans="2:17" ht="16.5" hidden="1" customHeight="1" thickBot="1" x14ac:dyDescent="0.3">
      <c r="B46" s="21" t="s">
        <v>55</v>
      </c>
      <c r="C46" s="21"/>
      <c r="D46" s="61"/>
      <c r="E46" s="61"/>
      <c r="F46" s="61"/>
      <c r="G46" s="61"/>
      <c r="H46" s="61"/>
      <c r="I46" s="61"/>
      <c r="J46" s="61"/>
      <c r="K46" s="4"/>
      <c r="L46" s="70"/>
      <c r="M46" s="3"/>
      <c r="N46" s="3"/>
      <c r="O46" s="3"/>
      <c r="P46" s="82"/>
      <c r="Q46" s="5">
        <f t="shared" si="1"/>
        <v>0</v>
      </c>
    </row>
    <row r="47" spans="2:17" ht="16.5" hidden="1" customHeight="1" thickBot="1" x14ac:dyDescent="0.3">
      <c r="B47" s="21" t="s">
        <v>56</v>
      </c>
      <c r="C47" s="21"/>
      <c r="D47" s="61"/>
      <c r="E47" s="61"/>
      <c r="F47" s="61"/>
      <c r="G47" s="61"/>
      <c r="H47" s="61"/>
      <c r="I47" s="61"/>
      <c r="J47" s="61"/>
      <c r="K47" s="4"/>
      <c r="L47" s="70"/>
      <c r="M47" s="3"/>
      <c r="N47" s="3"/>
      <c r="O47" s="3"/>
      <c r="P47" s="82"/>
      <c r="Q47" s="5">
        <f t="shared" si="1"/>
        <v>0</v>
      </c>
    </row>
    <row r="48" spans="2:17" ht="16.5" hidden="1" customHeight="1" thickBot="1" x14ac:dyDescent="0.3">
      <c r="B48" s="21" t="s">
        <v>57</v>
      </c>
      <c r="C48" s="21"/>
      <c r="D48" s="61"/>
      <c r="E48" s="61"/>
      <c r="F48" s="61"/>
      <c r="G48" s="61"/>
      <c r="H48" s="61"/>
      <c r="I48" s="61"/>
      <c r="J48" s="61"/>
      <c r="K48" s="4"/>
      <c r="L48" s="70"/>
      <c r="M48" s="3"/>
      <c r="N48" s="3"/>
      <c r="O48" s="3"/>
      <c r="P48" s="82"/>
      <c r="Q48" s="5">
        <f t="shared" si="1"/>
        <v>0</v>
      </c>
    </row>
    <row r="49" spans="2:17" ht="16.5" hidden="1" customHeight="1" thickBot="1" x14ac:dyDescent="0.3">
      <c r="B49" s="21" t="s">
        <v>58</v>
      </c>
      <c r="C49" s="21"/>
      <c r="D49" s="61"/>
      <c r="E49" s="61"/>
      <c r="F49" s="61"/>
      <c r="G49" s="61"/>
      <c r="H49" s="61"/>
      <c r="I49" s="61"/>
      <c r="J49" s="61"/>
      <c r="K49" s="4"/>
      <c r="L49" s="70"/>
      <c r="M49" s="3"/>
      <c r="N49" s="3"/>
      <c r="O49" s="3"/>
      <c r="P49" s="82"/>
      <c r="Q49" s="5">
        <f t="shared" si="1"/>
        <v>0</v>
      </c>
    </row>
    <row r="50" spans="2:17" ht="16.5" hidden="1" customHeight="1" thickBot="1" x14ac:dyDescent="0.3">
      <c r="B50" s="21" t="s">
        <v>59</v>
      </c>
      <c r="C50" s="22"/>
      <c r="D50" s="57"/>
      <c r="E50" s="61"/>
      <c r="F50" s="61"/>
      <c r="G50" s="61"/>
      <c r="H50" s="61"/>
      <c r="I50" s="61"/>
      <c r="J50" s="61"/>
      <c r="K50" s="4"/>
      <c r="L50" s="70"/>
      <c r="M50" s="3"/>
      <c r="N50" s="3"/>
      <c r="O50" s="3"/>
      <c r="P50" s="82"/>
      <c r="Q50" s="5">
        <f t="shared" si="1"/>
        <v>0</v>
      </c>
    </row>
    <row r="51" spans="2:17" ht="16.5" thickBot="1" x14ac:dyDescent="0.3">
      <c r="B51" s="12" t="s">
        <v>9</v>
      </c>
      <c r="C51" s="12" t="s">
        <v>10</v>
      </c>
      <c r="D51" s="14"/>
      <c r="E51" s="14">
        <f>E52+E61+E80</f>
        <v>1152</v>
      </c>
      <c r="F51" s="14">
        <f t="shared" ref="F51:P51" si="5">F52+F61+F80</f>
        <v>666</v>
      </c>
      <c r="G51" s="14">
        <f t="shared" si="5"/>
        <v>640</v>
      </c>
      <c r="H51" s="14">
        <f t="shared" si="5"/>
        <v>468</v>
      </c>
      <c r="I51" s="14">
        <f t="shared" si="5"/>
        <v>0</v>
      </c>
      <c r="J51" s="14">
        <f t="shared" si="5"/>
        <v>36</v>
      </c>
      <c r="K51" s="14">
        <f t="shared" si="5"/>
        <v>684</v>
      </c>
      <c r="L51" s="14">
        <f t="shared" si="5"/>
        <v>432</v>
      </c>
      <c r="M51" s="14">
        <f t="shared" si="5"/>
        <v>86</v>
      </c>
      <c r="N51" s="14">
        <f t="shared" si="5"/>
        <v>48</v>
      </c>
      <c r="O51" s="14">
        <f t="shared" si="5"/>
        <v>298</v>
      </c>
      <c r="P51" s="14">
        <f t="shared" si="5"/>
        <v>720</v>
      </c>
      <c r="Q51" s="5">
        <f t="shared" si="1"/>
        <v>1152</v>
      </c>
    </row>
    <row r="52" spans="2:17" ht="48" thickBot="1" x14ac:dyDescent="0.3">
      <c r="B52" s="23" t="s">
        <v>11</v>
      </c>
      <c r="C52" s="24" t="s">
        <v>180</v>
      </c>
      <c r="D52" s="58"/>
      <c r="E52" s="43">
        <f>E53+E54+E57+E58+E59+E60</f>
        <v>432</v>
      </c>
      <c r="F52" s="43">
        <f t="shared" ref="F52:P52" si="6">F53+F54+F57+F58+F59+F60</f>
        <v>256</v>
      </c>
      <c r="G52" s="43">
        <f t="shared" si="6"/>
        <v>236</v>
      </c>
      <c r="H52" s="43">
        <f t="shared" si="6"/>
        <v>180</v>
      </c>
      <c r="I52" s="43">
        <f t="shared" si="6"/>
        <v>0</v>
      </c>
      <c r="J52" s="43">
        <f t="shared" si="6"/>
        <v>16</v>
      </c>
      <c r="K52" s="43">
        <f t="shared" si="6"/>
        <v>288</v>
      </c>
      <c r="L52" s="43">
        <f t="shared" si="6"/>
        <v>128</v>
      </c>
      <c r="M52" s="43">
        <f t="shared" si="6"/>
        <v>0</v>
      </c>
      <c r="N52" s="43">
        <f t="shared" si="6"/>
        <v>0</v>
      </c>
      <c r="O52" s="43">
        <f t="shared" si="6"/>
        <v>236</v>
      </c>
      <c r="P52" s="43">
        <f t="shared" si="6"/>
        <v>196</v>
      </c>
      <c r="Q52" s="5">
        <f t="shared" si="1"/>
        <v>432</v>
      </c>
    </row>
    <row r="53" spans="2:17" ht="32.25" thickBot="1" x14ac:dyDescent="0.3">
      <c r="B53" s="19" t="s">
        <v>13</v>
      </c>
      <c r="C53" s="20" t="s">
        <v>181</v>
      </c>
      <c r="D53" s="122" t="s">
        <v>106</v>
      </c>
      <c r="E53" s="61">
        <v>110</v>
      </c>
      <c r="F53" s="126">
        <v>40</v>
      </c>
      <c r="G53" s="61">
        <v>104</v>
      </c>
      <c r="H53" s="61"/>
      <c r="I53" s="61"/>
      <c r="J53" s="2">
        <v>6</v>
      </c>
      <c r="K53" s="47">
        <v>36</v>
      </c>
      <c r="L53" s="95">
        <v>68</v>
      </c>
      <c r="M53" s="3"/>
      <c r="N53" s="3"/>
      <c r="O53" s="3">
        <v>68</v>
      </c>
      <c r="P53" s="82">
        <v>42</v>
      </c>
      <c r="Q53" s="5">
        <f t="shared" si="1"/>
        <v>110</v>
      </c>
    </row>
    <row r="54" spans="2:17" ht="32.25" thickBot="1" x14ac:dyDescent="0.3">
      <c r="B54" s="19" t="s">
        <v>15</v>
      </c>
      <c r="C54" s="20" t="s">
        <v>182</v>
      </c>
      <c r="D54" s="122" t="s">
        <v>106</v>
      </c>
      <c r="E54" s="120">
        <v>102</v>
      </c>
      <c r="F54" s="122">
        <v>18</v>
      </c>
      <c r="G54" s="61">
        <v>96</v>
      </c>
      <c r="H54" s="61"/>
      <c r="I54" s="61"/>
      <c r="J54" s="2">
        <v>6</v>
      </c>
      <c r="K54" s="47">
        <v>36</v>
      </c>
      <c r="L54" s="95">
        <v>60</v>
      </c>
      <c r="M54" s="3"/>
      <c r="N54" s="3"/>
      <c r="O54" s="3">
        <v>60</v>
      </c>
      <c r="P54" s="82">
        <v>42</v>
      </c>
      <c r="Q54" s="5">
        <f t="shared" si="1"/>
        <v>102</v>
      </c>
    </row>
    <row r="55" spans="2:17" ht="16.5" hidden="1" customHeight="1" thickBot="1" x14ac:dyDescent="0.3">
      <c r="B55" s="21" t="s">
        <v>22</v>
      </c>
      <c r="C55" s="21" t="s">
        <v>14</v>
      </c>
      <c r="D55" s="61"/>
      <c r="E55" s="61"/>
      <c r="F55" s="61"/>
      <c r="G55" s="61"/>
      <c r="H55" s="61"/>
      <c r="I55" s="61"/>
      <c r="J55" s="61"/>
      <c r="K55" s="47"/>
      <c r="L55" s="95"/>
      <c r="M55" s="3"/>
      <c r="N55" s="3"/>
      <c r="O55" s="3"/>
      <c r="P55" s="82"/>
      <c r="Q55" s="5">
        <f t="shared" si="1"/>
        <v>0</v>
      </c>
    </row>
    <row r="56" spans="2:17" ht="16.5" hidden="1" customHeight="1" thickBot="1" x14ac:dyDescent="0.3">
      <c r="B56" s="21" t="s">
        <v>22</v>
      </c>
      <c r="C56" s="21" t="s">
        <v>14</v>
      </c>
      <c r="D56" s="61"/>
      <c r="E56" s="61"/>
      <c r="F56" s="61"/>
      <c r="G56" s="61"/>
      <c r="H56" s="61"/>
      <c r="I56" s="61"/>
      <c r="J56" s="61"/>
      <c r="K56" s="47"/>
      <c r="L56" s="95"/>
      <c r="M56" s="3"/>
      <c r="N56" s="3"/>
      <c r="O56" s="3"/>
      <c r="P56" s="82"/>
      <c r="Q56" s="5">
        <f t="shared" si="1"/>
        <v>0</v>
      </c>
    </row>
    <row r="57" spans="2:17" ht="28.9" customHeight="1" thickBot="1" x14ac:dyDescent="0.3">
      <c r="B57" s="19" t="s">
        <v>117</v>
      </c>
      <c r="C57" s="129" t="s">
        <v>183</v>
      </c>
      <c r="D57" s="122" t="s">
        <v>107</v>
      </c>
      <c r="E57" s="61">
        <v>36</v>
      </c>
      <c r="F57" s="126">
        <v>18</v>
      </c>
      <c r="G57" s="61">
        <v>36</v>
      </c>
      <c r="H57" s="61"/>
      <c r="I57" s="61"/>
      <c r="J57" s="61">
        <v>0</v>
      </c>
      <c r="K57" s="47">
        <v>36</v>
      </c>
      <c r="L57" s="95">
        <v>0</v>
      </c>
      <c r="M57" s="3"/>
      <c r="N57" s="3"/>
      <c r="O57" s="3">
        <v>36</v>
      </c>
      <c r="P57" s="3"/>
      <c r="Q57" s="5">
        <f t="shared" si="1"/>
        <v>36</v>
      </c>
    </row>
    <row r="58" spans="2:17" ht="16.5" thickBot="1" x14ac:dyDescent="0.3">
      <c r="B58" s="29" t="s">
        <v>16</v>
      </c>
      <c r="C58" s="21" t="s">
        <v>17</v>
      </c>
      <c r="D58" s="37" t="s">
        <v>107</v>
      </c>
      <c r="E58" s="61">
        <v>72</v>
      </c>
      <c r="F58" s="126">
        <v>72</v>
      </c>
      <c r="G58" s="61">
        <v>0</v>
      </c>
      <c r="H58" s="61">
        <v>72</v>
      </c>
      <c r="I58" s="61"/>
      <c r="J58" s="61"/>
      <c r="K58" s="47">
        <v>72</v>
      </c>
      <c r="L58" s="95">
        <v>0</v>
      </c>
      <c r="M58" s="3"/>
      <c r="N58" s="3"/>
      <c r="O58" s="3">
        <v>72</v>
      </c>
      <c r="P58" s="3"/>
      <c r="Q58" s="5">
        <f t="shared" si="1"/>
        <v>72</v>
      </c>
    </row>
    <row r="59" spans="2:17" ht="16.5" thickBot="1" x14ac:dyDescent="0.3">
      <c r="B59" s="29" t="s">
        <v>18</v>
      </c>
      <c r="C59" s="21" t="s">
        <v>19</v>
      </c>
      <c r="D59" s="37" t="s">
        <v>107</v>
      </c>
      <c r="E59" s="120">
        <v>108</v>
      </c>
      <c r="F59" s="122">
        <v>108</v>
      </c>
      <c r="G59" s="61">
        <v>0</v>
      </c>
      <c r="H59" s="61">
        <v>108</v>
      </c>
      <c r="I59" s="61"/>
      <c r="J59" s="61"/>
      <c r="K59" s="47">
        <v>108</v>
      </c>
      <c r="L59" s="70"/>
      <c r="M59" s="3"/>
      <c r="N59" s="3"/>
      <c r="O59" s="3"/>
      <c r="P59" s="3">
        <v>108</v>
      </c>
      <c r="Q59" s="5">
        <f t="shared" si="1"/>
        <v>108</v>
      </c>
    </row>
    <row r="60" spans="2:17" ht="16.5" thickBot="1" x14ac:dyDescent="0.3">
      <c r="B60" s="69"/>
      <c r="C60" s="88" t="s">
        <v>114</v>
      </c>
      <c r="D60" s="90"/>
      <c r="E60" s="91">
        <v>4</v>
      </c>
      <c r="F60" s="92"/>
      <c r="G60" s="2"/>
      <c r="H60" s="2"/>
      <c r="I60" s="2"/>
      <c r="J60" s="2">
        <v>4</v>
      </c>
      <c r="K60" s="89"/>
      <c r="L60" s="89"/>
      <c r="M60" s="2"/>
      <c r="N60" s="2"/>
      <c r="O60" s="2"/>
      <c r="P60" s="2">
        <v>4</v>
      </c>
      <c r="Q60" s="5">
        <f t="shared" si="1"/>
        <v>4</v>
      </c>
    </row>
    <row r="61" spans="2:17" ht="48" thickBot="1" x14ac:dyDescent="0.3">
      <c r="B61" s="23" t="s">
        <v>60</v>
      </c>
      <c r="C61" s="146" t="s">
        <v>184</v>
      </c>
      <c r="D61" s="43"/>
      <c r="E61" s="43">
        <f>E62+E63+E66+E74+E75+E76</f>
        <v>488</v>
      </c>
      <c r="F61" s="43">
        <f t="shared" ref="F61:P61" si="7">F62+F63+F66+F74+F75+F76</f>
        <v>364</v>
      </c>
      <c r="G61" s="43">
        <f t="shared" si="7"/>
        <v>184</v>
      </c>
      <c r="H61" s="43">
        <f t="shared" si="7"/>
        <v>288</v>
      </c>
      <c r="I61" s="43">
        <f t="shared" si="7"/>
        <v>0</v>
      </c>
      <c r="J61" s="43">
        <f t="shared" si="7"/>
        <v>16</v>
      </c>
      <c r="K61" s="43">
        <f t="shared" si="7"/>
        <v>396</v>
      </c>
      <c r="L61" s="43">
        <f t="shared" si="7"/>
        <v>76</v>
      </c>
      <c r="M61" s="43">
        <f t="shared" si="7"/>
        <v>0</v>
      </c>
      <c r="N61" s="43">
        <f t="shared" si="7"/>
        <v>0</v>
      </c>
      <c r="O61" s="43">
        <f t="shared" si="7"/>
        <v>0</v>
      </c>
      <c r="P61" s="43">
        <f t="shared" si="7"/>
        <v>488</v>
      </c>
      <c r="Q61" s="5">
        <f t="shared" si="1"/>
        <v>488</v>
      </c>
    </row>
    <row r="62" spans="2:17" ht="32.25" thickBot="1" x14ac:dyDescent="0.3">
      <c r="B62" s="130" t="s">
        <v>71</v>
      </c>
      <c r="C62" s="19" t="s">
        <v>185</v>
      </c>
      <c r="D62" s="122" t="s">
        <v>106</v>
      </c>
      <c r="E62" s="126">
        <v>58</v>
      </c>
      <c r="F62" s="126">
        <v>18</v>
      </c>
      <c r="G62" s="3">
        <v>52</v>
      </c>
      <c r="H62" s="3"/>
      <c r="I62" s="3"/>
      <c r="J62" s="2">
        <v>6</v>
      </c>
      <c r="K62" s="47">
        <v>36</v>
      </c>
      <c r="L62" s="95">
        <v>16</v>
      </c>
      <c r="M62" s="3"/>
      <c r="N62" s="3"/>
      <c r="O62" s="3"/>
      <c r="P62" s="3">
        <v>58</v>
      </c>
      <c r="Q62" s="5">
        <f t="shared" si="1"/>
        <v>58</v>
      </c>
    </row>
    <row r="63" spans="2:17" ht="16.149999999999999" customHeight="1" thickBot="1" x14ac:dyDescent="0.3">
      <c r="B63" s="19" t="s">
        <v>101</v>
      </c>
      <c r="C63" s="131" t="s">
        <v>186</v>
      </c>
      <c r="D63" s="122" t="s">
        <v>106</v>
      </c>
      <c r="E63" s="122">
        <v>102</v>
      </c>
      <c r="F63" s="122">
        <v>40</v>
      </c>
      <c r="G63" s="3">
        <v>96</v>
      </c>
      <c r="H63" s="3"/>
      <c r="I63" s="3"/>
      <c r="J63" s="2">
        <v>6</v>
      </c>
      <c r="K63" s="4">
        <v>36</v>
      </c>
      <c r="L63" s="70">
        <v>60</v>
      </c>
      <c r="M63" s="3"/>
      <c r="N63" s="3"/>
      <c r="O63" s="3"/>
      <c r="P63" s="82">
        <v>102</v>
      </c>
      <c r="Q63" s="5">
        <f t="shared" si="1"/>
        <v>102</v>
      </c>
    </row>
    <row r="64" spans="2:17" ht="16.5" hidden="1" customHeight="1" thickBot="1" x14ac:dyDescent="0.3">
      <c r="B64" s="21" t="s">
        <v>22</v>
      </c>
      <c r="C64" s="21" t="s">
        <v>14</v>
      </c>
      <c r="D64" s="61"/>
      <c r="E64" s="61"/>
      <c r="F64" s="126"/>
      <c r="G64" s="3"/>
      <c r="H64" s="3"/>
      <c r="I64" s="3"/>
      <c r="J64" s="3"/>
      <c r="K64" s="4"/>
      <c r="L64" s="70"/>
      <c r="M64" s="3"/>
      <c r="N64" s="3"/>
      <c r="O64" s="3"/>
      <c r="P64" s="82"/>
      <c r="Q64" s="5">
        <f t="shared" si="1"/>
        <v>0</v>
      </c>
    </row>
    <row r="65" spans="2:17" ht="16.5" hidden="1" customHeight="1" thickBot="1" x14ac:dyDescent="0.3">
      <c r="B65" s="21" t="s">
        <v>22</v>
      </c>
      <c r="C65" s="21" t="s">
        <v>14</v>
      </c>
      <c r="D65" s="120"/>
      <c r="E65" s="120"/>
      <c r="F65" s="122"/>
      <c r="G65" s="3"/>
      <c r="H65" s="3"/>
      <c r="I65" s="3"/>
      <c r="J65" s="3"/>
      <c r="K65" s="4"/>
      <c r="L65" s="70"/>
      <c r="M65" s="3"/>
      <c r="N65" s="3"/>
      <c r="O65" s="3"/>
      <c r="P65" s="82"/>
      <c r="Q65" s="5">
        <f t="shared" si="1"/>
        <v>0</v>
      </c>
    </row>
    <row r="66" spans="2:17" ht="32.25" thickBot="1" x14ac:dyDescent="0.3">
      <c r="B66" s="21" t="s">
        <v>61</v>
      </c>
      <c r="C66" s="81" t="s">
        <v>187</v>
      </c>
      <c r="D66" s="37" t="s">
        <v>107</v>
      </c>
      <c r="E66" s="120">
        <v>36</v>
      </c>
      <c r="F66" s="122">
        <v>18</v>
      </c>
      <c r="G66" s="3">
        <v>36</v>
      </c>
      <c r="H66" s="3"/>
      <c r="I66" s="3"/>
      <c r="J66" s="3"/>
      <c r="K66" s="4">
        <v>36</v>
      </c>
      <c r="L66" s="70">
        <v>0</v>
      </c>
      <c r="M66" s="3"/>
      <c r="N66" s="3"/>
      <c r="O66" s="3"/>
      <c r="P66" s="82">
        <v>36</v>
      </c>
      <c r="Q66" s="5">
        <f t="shared" si="1"/>
        <v>36</v>
      </c>
    </row>
    <row r="67" spans="2:17" ht="32.25" hidden="1" customHeight="1" thickBot="1" x14ac:dyDescent="0.3">
      <c r="B67" s="27" t="s">
        <v>64</v>
      </c>
      <c r="C67" s="27" t="s">
        <v>12</v>
      </c>
      <c r="D67" s="25"/>
      <c r="E67" s="25">
        <f t="shared" ref="E67:L67" si="8">E68+E69+E70+E71+E72+E73</f>
        <v>0</v>
      </c>
      <c r="F67" s="25">
        <f t="shared" si="8"/>
        <v>0</v>
      </c>
      <c r="G67" s="25">
        <f t="shared" si="8"/>
        <v>0</v>
      </c>
      <c r="H67" s="25">
        <f t="shared" si="8"/>
        <v>0</v>
      </c>
      <c r="I67" s="25">
        <f t="shared" si="8"/>
        <v>0</v>
      </c>
      <c r="J67" s="25">
        <f t="shared" si="8"/>
        <v>0</v>
      </c>
      <c r="K67" s="26">
        <f t="shared" si="8"/>
        <v>0</v>
      </c>
      <c r="L67" s="26">
        <f t="shared" si="8"/>
        <v>0</v>
      </c>
      <c r="M67" s="3"/>
      <c r="N67" s="3"/>
      <c r="O67" s="3"/>
      <c r="P67" s="82"/>
      <c r="Q67" s="5">
        <f t="shared" si="1"/>
        <v>0</v>
      </c>
    </row>
    <row r="68" spans="2:17" ht="16.5" hidden="1" customHeight="1" thickBot="1" x14ac:dyDescent="0.3">
      <c r="B68" s="21" t="s">
        <v>65</v>
      </c>
      <c r="C68" s="21" t="s">
        <v>14</v>
      </c>
      <c r="D68" s="61"/>
      <c r="E68" s="3"/>
      <c r="F68" s="3"/>
      <c r="G68" s="3"/>
      <c r="H68" s="3"/>
      <c r="I68" s="3"/>
      <c r="J68" s="3"/>
      <c r="K68" s="61"/>
      <c r="L68" s="4"/>
      <c r="M68" s="3"/>
      <c r="N68" s="3"/>
      <c r="O68" s="3"/>
      <c r="P68" s="82"/>
      <c r="Q68" s="5">
        <f t="shared" si="1"/>
        <v>0</v>
      </c>
    </row>
    <row r="69" spans="2:17" ht="16.5" hidden="1" customHeight="1" thickBot="1" x14ac:dyDescent="0.3">
      <c r="B69" s="21" t="s">
        <v>22</v>
      </c>
      <c r="C69" s="21" t="s">
        <v>14</v>
      </c>
      <c r="D69" s="61"/>
      <c r="E69" s="3"/>
      <c r="F69" s="3"/>
      <c r="G69" s="3"/>
      <c r="H69" s="3"/>
      <c r="I69" s="3"/>
      <c r="J69" s="3"/>
      <c r="K69" s="61"/>
      <c r="L69" s="4"/>
      <c r="M69" s="3"/>
      <c r="N69" s="3"/>
      <c r="O69" s="3"/>
      <c r="P69" s="82"/>
      <c r="Q69" s="5">
        <f t="shared" si="1"/>
        <v>0</v>
      </c>
    </row>
    <row r="70" spans="2:17" ht="16.5" hidden="1" customHeight="1" thickBot="1" x14ac:dyDescent="0.3">
      <c r="B70" s="21" t="s">
        <v>22</v>
      </c>
      <c r="C70" s="21" t="s">
        <v>14</v>
      </c>
      <c r="D70" s="61"/>
      <c r="E70" s="15"/>
      <c r="F70" s="3"/>
      <c r="G70" s="3"/>
      <c r="H70" s="3"/>
      <c r="I70" s="3"/>
      <c r="J70" s="3"/>
      <c r="K70" s="61"/>
      <c r="L70" s="4"/>
      <c r="M70" s="3"/>
      <c r="N70" s="3"/>
      <c r="O70" s="3"/>
      <c r="P70" s="82"/>
      <c r="Q70" s="5">
        <f t="shared" ref="Q70:Q96" si="9">M70+N70+O70+P70</f>
        <v>0</v>
      </c>
    </row>
    <row r="71" spans="2:17" ht="16.5" hidden="1" customHeight="1" thickBot="1" x14ac:dyDescent="0.3">
      <c r="B71" s="21" t="s">
        <v>22</v>
      </c>
      <c r="C71" s="21" t="s">
        <v>14</v>
      </c>
      <c r="D71" s="61"/>
      <c r="E71" s="3"/>
      <c r="F71" s="3"/>
      <c r="G71" s="3"/>
      <c r="H71" s="3"/>
      <c r="I71" s="3"/>
      <c r="J71" s="3"/>
      <c r="K71" s="4"/>
      <c r="L71" s="4"/>
      <c r="M71" s="3"/>
      <c r="N71" s="3"/>
      <c r="O71" s="3"/>
      <c r="P71" s="82"/>
      <c r="Q71" s="5">
        <f t="shared" si="9"/>
        <v>0</v>
      </c>
    </row>
    <row r="72" spans="2:17" ht="16.5" hidden="1" customHeight="1" thickBot="1" x14ac:dyDescent="0.3">
      <c r="B72" s="21" t="s">
        <v>67</v>
      </c>
      <c r="C72" s="21" t="s">
        <v>17</v>
      </c>
      <c r="D72" s="61"/>
      <c r="E72" s="3"/>
      <c r="F72" s="3"/>
      <c r="G72" s="3"/>
      <c r="H72" s="3"/>
      <c r="I72" s="3"/>
      <c r="J72" s="3"/>
      <c r="K72" s="4"/>
      <c r="L72" s="4"/>
      <c r="M72" s="3"/>
      <c r="N72" s="3"/>
      <c r="O72" s="3"/>
      <c r="P72" s="82"/>
      <c r="Q72" s="5">
        <f t="shared" si="9"/>
        <v>0</v>
      </c>
    </row>
    <row r="73" spans="2:17" ht="16.5" hidden="1" customHeight="1" thickBot="1" x14ac:dyDescent="0.3">
      <c r="B73" s="21" t="s">
        <v>68</v>
      </c>
      <c r="C73" s="21" t="s">
        <v>19</v>
      </c>
      <c r="D73" s="61"/>
      <c r="E73" s="3"/>
      <c r="F73" s="3"/>
      <c r="G73" s="3"/>
      <c r="H73" s="3"/>
      <c r="I73" s="3"/>
      <c r="J73" s="3"/>
      <c r="K73" s="4"/>
      <c r="L73" s="4"/>
      <c r="M73" s="3"/>
      <c r="N73" s="3"/>
      <c r="O73" s="3"/>
      <c r="P73" s="82"/>
      <c r="Q73" s="5">
        <f t="shared" si="9"/>
        <v>0</v>
      </c>
    </row>
    <row r="74" spans="2:17" ht="16.5" customHeight="1" thickBot="1" x14ac:dyDescent="0.3">
      <c r="B74" s="21" t="s">
        <v>188</v>
      </c>
      <c r="C74" s="21" t="s">
        <v>17</v>
      </c>
      <c r="D74" s="37" t="s">
        <v>107</v>
      </c>
      <c r="E74" s="3">
        <v>144</v>
      </c>
      <c r="F74" s="3">
        <v>144</v>
      </c>
      <c r="G74" s="3">
        <v>0</v>
      </c>
      <c r="H74" s="3">
        <v>144</v>
      </c>
      <c r="I74" s="3"/>
      <c r="J74" s="3"/>
      <c r="K74" s="4">
        <v>144</v>
      </c>
      <c r="L74" s="70">
        <v>0</v>
      </c>
      <c r="M74" s="3"/>
      <c r="N74" s="3"/>
      <c r="O74" s="3"/>
      <c r="P74" s="82">
        <v>144</v>
      </c>
      <c r="Q74" s="5">
        <f t="shared" si="9"/>
        <v>144</v>
      </c>
    </row>
    <row r="75" spans="2:17" ht="16.5" customHeight="1" thickBot="1" x14ac:dyDescent="0.3">
      <c r="B75" s="21" t="s">
        <v>63</v>
      </c>
      <c r="C75" s="21" t="s">
        <v>19</v>
      </c>
      <c r="D75" s="37" t="s">
        <v>107</v>
      </c>
      <c r="E75" s="3">
        <v>144</v>
      </c>
      <c r="F75" s="3">
        <v>144</v>
      </c>
      <c r="G75" s="3">
        <v>0</v>
      </c>
      <c r="H75" s="3">
        <v>144</v>
      </c>
      <c r="I75" s="3"/>
      <c r="J75" s="3"/>
      <c r="K75" s="4">
        <v>144</v>
      </c>
      <c r="L75" s="70">
        <v>0</v>
      </c>
      <c r="M75" s="3"/>
      <c r="N75" s="3"/>
      <c r="O75" s="3"/>
      <c r="P75" s="82">
        <v>144</v>
      </c>
      <c r="Q75" s="5">
        <f t="shared" si="9"/>
        <v>144</v>
      </c>
    </row>
    <row r="76" spans="2:17" ht="16.5" customHeight="1" thickBot="1" x14ac:dyDescent="0.3">
      <c r="B76" s="68"/>
      <c r="C76" s="88" t="s">
        <v>114</v>
      </c>
      <c r="D76" s="2"/>
      <c r="E76" s="2">
        <v>4</v>
      </c>
      <c r="F76" s="2"/>
      <c r="G76" s="2"/>
      <c r="H76" s="2"/>
      <c r="I76" s="2"/>
      <c r="J76" s="2">
        <v>4</v>
      </c>
      <c r="K76" s="89"/>
      <c r="L76" s="89"/>
      <c r="M76" s="2"/>
      <c r="N76" s="2"/>
      <c r="O76" s="2"/>
      <c r="P76" s="74">
        <v>4</v>
      </c>
      <c r="Q76" s="5">
        <f t="shared" si="9"/>
        <v>4</v>
      </c>
    </row>
    <row r="77" spans="2:17" ht="16.5" hidden="1" customHeight="1" thickBot="1" x14ac:dyDescent="0.3">
      <c r="B77" s="1" t="s">
        <v>20</v>
      </c>
      <c r="C77" s="1"/>
      <c r="D77" s="7"/>
      <c r="E77" s="2"/>
      <c r="F77" s="2"/>
      <c r="G77" s="2"/>
      <c r="H77" s="2"/>
      <c r="I77" s="2"/>
      <c r="J77" s="2"/>
      <c r="K77" s="70"/>
      <c r="L77" s="70">
        <v>36</v>
      </c>
      <c r="M77" s="3"/>
      <c r="N77" s="3"/>
      <c r="O77" s="3"/>
      <c r="P77" s="82"/>
      <c r="Q77" s="5">
        <f t="shared" si="9"/>
        <v>0</v>
      </c>
    </row>
    <row r="78" spans="2:17" ht="16.5" hidden="1" customHeight="1" thickBot="1" x14ac:dyDescent="0.3">
      <c r="B78" s="1" t="s">
        <v>20</v>
      </c>
      <c r="C78" s="1" t="s">
        <v>8</v>
      </c>
      <c r="D78" s="7"/>
      <c r="E78" s="2"/>
      <c r="F78" s="2"/>
      <c r="G78" s="2"/>
      <c r="H78" s="2"/>
      <c r="I78" s="2"/>
      <c r="J78" s="2"/>
      <c r="K78" s="70"/>
      <c r="L78" s="70"/>
      <c r="M78" s="3"/>
      <c r="N78" s="3"/>
      <c r="O78" s="3"/>
      <c r="P78" s="82"/>
      <c r="Q78" s="5">
        <f t="shared" si="9"/>
        <v>0</v>
      </c>
    </row>
    <row r="79" spans="2:17" ht="16.5" hidden="1" customHeight="1" thickBot="1" x14ac:dyDescent="0.3">
      <c r="B79" s="1" t="s">
        <v>20</v>
      </c>
      <c r="C79" s="1" t="s">
        <v>8</v>
      </c>
      <c r="D79" s="7"/>
      <c r="E79" s="2"/>
      <c r="F79" s="2"/>
      <c r="G79" s="2"/>
      <c r="H79" s="2"/>
      <c r="I79" s="2"/>
      <c r="J79" s="2"/>
      <c r="K79" s="70"/>
      <c r="L79" s="70"/>
      <c r="M79" s="3"/>
      <c r="N79" s="3"/>
      <c r="O79" s="3"/>
      <c r="P79" s="82"/>
      <c r="Q79" s="5">
        <f t="shared" si="9"/>
        <v>0</v>
      </c>
    </row>
    <row r="80" spans="2:17" ht="39.6" customHeight="1" thickBot="1" x14ac:dyDescent="0.3">
      <c r="B80" s="51" t="s">
        <v>64</v>
      </c>
      <c r="C80" s="83" t="s">
        <v>189</v>
      </c>
      <c r="D80" s="67"/>
      <c r="E80" s="48">
        <f>E81+E82+E83+E84</f>
        <v>232</v>
      </c>
      <c r="F80" s="48">
        <f t="shared" ref="F80:P80" si="10">F81+F82+F83+F84</f>
        <v>46</v>
      </c>
      <c r="G80" s="48">
        <f t="shared" si="10"/>
        <v>220</v>
      </c>
      <c r="H80" s="48">
        <f t="shared" si="10"/>
        <v>0</v>
      </c>
      <c r="I80" s="48">
        <f t="shared" si="10"/>
        <v>0</v>
      </c>
      <c r="J80" s="48">
        <f t="shared" si="10"/>
        <v>4</v>
      </c>
      <c r="K80" s="48">
        <f t="shared" si="10"/>
        <v>0</v>
      </c>
      <c r="L80" s="48">
        <f t="shared" si="10"/>
        <v>228</v>
      </c>
      <c r="M80" s="48">
        <f t="shared" si="10"/>
        <v>86</v>
      </c>
      <c r="N80" s="48">
        <f t="shared" si="10"/>
        <v>48</v>
      </c>
      <c r="O80" s="48">
        <f t="shared" si="10"/>
        <v>62</v>
      </c>
      <c r="P80" s="48">
        <f t="shared" si="10"/>
        <v>36</v>
      </c>
      <c r="Q80" s="5">
        <f t="shared" si="9"/>
        <v>232</v>
      </c>
    </row>
    <row r="81" spans="2:17" ht="32.25" thickBot="1" x14ac:dyDescent="0.3">
      <c r="B81" s="52" t="s">
        <v>65</v>
      </c>
      <c r="C81" s="132" t="s">
        <v>190</v>
      </c>
      <c r="D81" s="72" t="s">
        <v>107</v>
      </c>
      <c r="E81" s="49">
        <v>194</v>
      </c>
      <c r="F81" s="49">
        <v>34</v>
      </c>
      <c r="G81" s="49">
        <v>190</v>
      </c>
      <c r="H81" s="49"/>
      <c r="I81" s="49"/>
      <c r="J81" s="2">
        <v>4</v>
      </c>
      <c r="K81" s="50">
        <v>0</v>
      </c>
      <c r="L81" s="50">
        <v>190</v>
      </c>
      <c r="M81" s="49">
        <v>56</v>
      </c>
      <c r="N81" s="49">
        <v>48</v>
      </c>
      <c r="O81" s="49">
        <v>62</v>
      </c>
      <c r="P81" s="49">
        <v>28</v>
      </c>
      <c r="Q81" s="5">
        <f t="shared" si="9"/>
        <v>194</v>
      </c>
    </row>
    <row r="82" spans="2:17" ht="32.25" thickBot="1" x14ac:dyDescent="0.3">
      <c r="B82" s="52" t="s">
        <v>66</v>
      </c>
      <c r="C82" s="132" t="s">
        <v>191</v>
      </c>
      <c r="D82" s="72" t="s">
        <v>107</v>
      </c>
      <c r="E82" s="49">
        <v>12</v>
      </c>
      <c r="F82" s="49">
        <v>4</v>
      </c>
      <c r="G82" s="49">
        <v>12</v>
      </c>
      <c r="H82" s="49"/>
      <c r="I82" s="49"/>
      <c r="J82" s="49"/>
      <c r="K82" s="50">
        <v>0</v>
      </c>
      <c r="L82" s="73">
        <v>12</v>
      </c>
      <c r="M82" s="49">
        <v>12</v>
      </c>
      <c r="N82" s="49"/>
      <c r="O82" s="49"/>
      <c r="P82" s="49"/>
      <c r="Q82" s="5">
        <f t="shared" si="9"/>
        <v>12</v>
      </c>
    </row>
    <row r="83" spans="2:17" ht="32.25" thickBot="1" x14ac:dyDescent="0.3">
      <c r="B83" s="52" t="s">
        <v>211</v>
      </c>
      <c r="C83" s="132" t="s">
        <v>192</v>
      </c>
      <c r="D83" s="72" t="s">
        <v>107</v>
      </c>
      <c r="E83" s="49">
        <v>18</v>
      </c>
      <c r="F83" s="49">
        <v>8</v>
      </c>
      <c r="G83" s="49">
        <v>18</v>
      </c>
      <c r="H83" s="49"/>
      <c r="I83" s="49"/>
      <c r="J83" s="49"/>
      <c r="K83" s="50">
        <v>0</v>
      </c>
      <c r="L83" s="50">
        <v>18</v>
      </c>
      <c r="M83" s="49">
        <v>18</v>
      </c>
      <c r="N83" s="49"/>
      <c r="O83" s="49"/>
      <c r="P83" s="49"/>
      <c r="Q83" s="5">
        <f t="shared" si="9"/>
        <v>18</v>
      </c>
    </row>
    <row r="84" spans="2:17" ht="16.5" thickBot="1" x14ac:dyDescent="0.3">
      <c r="B84" s="52"/>
      <c r="C84" s="86" t="s">
        <v>114</v>
      </c>
      <c r="D84" s="87"/>
      <c r="E84" s="49">
        <v>8</v>
      </c>
      <c r="F84" s="49"/>
      <c r="G84" s="49"/>
      <c r="H84" s="49"/>
      <c r="I84" s="49"/>
      <c r="J84" s="134"/>
      <c r="K84" s="50">
        <v>0</v>
      </c>
      <c r="L84" s="73">
        <v>8</v>
      </c>
      <c r="M84" s="49"/>
      <c r="N84" s="49"/>
      <c r="O84" s="49"/>
      <c r="P84" s="49">
        <v>8</v>
      </c>
      <c r="Q84" s="5">
        <f t="shared" si="9"/>
        <v>8</v>
      </c>
    </row>
    <row r="85" spans="2:17" ht="49.15" hidden="1" customHeight="1" thickBot="1" x14ac:dyDescent="0.3">
      <c r="B85" s="28" t="s">
        <v>21</v>
      </c>
      <c r="C85" s="28" t="s">
        <v>12</v>
      </c>
      <c r="D85" s="6"/>
      <c r="E85" s="6">
        <f>E86+E87+E88</f>
        <v>0</v>
      </c>
      <c r="F85" s="6">
        <f t="shared" ref="F85:L85" si="11">F86+F87+F88</f>
        <v>0</v>
      </c>
      <c r="G85" s="6">
        <f t="shared" si="11"/>
        <v>0</v>
      </c>
      <c r="H85" s="6">
        <f t="shared" si="11"/>
        <v>0</v>
      </c>
      <c r="I85" s="6">
        <f t="shared" si="11"/>
        <v>0</v>
      </c>
      <c r="J85" s="6">
        <f t="shared" si="11"/>
        <v>0</v>
      </c>
      <c r="K85" s="71">
        <f t="shared" si="11"/>
        <v>0</v>
      </c>
      <c r="L85" s="71">
        <f t="shared" si="11"/>
        <v>0</v>
      </c>
      <c r="M85" s="3"/>
      <c r="N85" s="3"/>
      <c r="O85" s="3"/>
      <c r="P85" s="3"/>
      <c r="Q85" s="5">
        <f t="shared" si="9"/>
        <v>0</v>
      </c>
    </row>
    <row r="86" spans="2:17" ht="16.5" hidden="1" customHeight="1" thickBot="1" x14ac:dyDescent="0.3">
      <c r="B86" s="1" t="s">
        <v>22</v>
      </c>
      <c r="C86" s="1" t="s">
        <v>14</v>
      </c>
      <c r="D86" s="7"/>
      <c r="E86" s="7"/>
      <c r="F86" s="7"/>
      <c r="G86" s="7"/>
      <c r="H86" s="7"/>
      <c r="I86" s="7"/>
      <c r="J86" s="7"/>
      <c r="K86" s="70"/>
      <c r="L86" s="70"/>
      <c r="M86" s="3"/>
      <c r="N86" s="3"/>
      <c r="O86" s="3"/>
      <c r="P86" s="3"/>
      <c r="Q86" s="5">
        <f t="shared" si="9"/>
        <v>0</v>
      </c>
    </row>
    <row r="87" spans="2:17" ht="16.5" hidden="1" customHeight="1" thickBot="1" x14ac:dyDescent="0.3">
      <c r="B87" s="1" t="s">
        <v>23</v>
      </c>
      <c r="C87" s="1" t="s">
        <v>17</v>
      </c>
      <c r="D87" s="7"/>
      <c r="E87" s="7"/>
      <c r="F87" s="7"/>
      <c r="G87" s="7"/>
      <c r="H87" s="7"/>
      <c r="I87" s="7"/>
      <c r="J87" s="7"/>
      <c r="K87" s="70"/>
      <c r="L87" s="70"/>
      <c r="M87" s="3"/>
      <c r="N87" s="3"/>
      <c r="O87" s="3"/>
      <c r="P87" s="3"/>
      <c r="Q87" s="5">
        <f t="shared" si="9"/>
        <v>0</v>
      </c>
    </row>
    <row r="88" spans="2:17" ht="16.5" hidden="1" customHeight="1" thickBot="1" x14ac:dyDescent="0.3">
      <c r="B88" s="1" t="s">
        <v>24</v>
      </c>
      <c r="C88" s="1" t="s">
        <v>19</v>
      </c>
      <c r="D88" s="7"/>
      <c r="E88" s="7"/>
      <c r="F88" s="7"/>
      <c r="G88" s="7"/>
      <c r="H88" s="7"/>
      <c r="I88" s="7"/>
      <c r="J88" s="7"/>
      <c r="K88" s="70"/>
      <c r="L88" s="70"/>
      <c r="M88" s="3"/>
      <c r="N88" s="3"/>
      <c r="O88" s="3"/>
      <c r="P88" s="3"/>
      <c r="Q88" s="5">
        <f t="shared" si="9"/>
        <v>0</v>
      </c>
    </row>
    <row r="89" spans="2:17" ht="32.25" thickBot="1" x14ac:dyDescent="0.3">
      <c r="B89" s="66" t="s">
        <v>25</v>
      </c>
      <c r="C89" s="66" t="s">
        <v>26</v>
      </c>
      <c r="D89" s="15"/>
      <c r="E89" s="15">
        <v>36</v>
      </c>
      <c r="F89" s="3"/>
      <c r="G89" s="3"/>
      <c r="H89" s="3"/>
      <c r="I89" s="3"/>
      <c r="J89" s="3"/>
      <c r="K89" s="70"/>
      <c r="L89" s="70"/>
      <c r="M89" s="3"/>
      <c r="N89" s="3"/>
      <c r="O89" s="3"/>
      <c r="P89" s="15">
        <v>36</v>
      </c>
      <c r="Q89" s="5">
        <f t="shared" si="9"/>
        <v>36</v>
      </c>
    </row>
    <row r="90" spans="2:17" ht="16.5" thickBot="1" x14ac:dyDescent="0.3">
      <c r="B90" s="198" t="s">
        <v>27</v>
      </c>
      <c r="C90" s="198"/>
      <c r="D90" s="15"/>
      <c r="E90" s="15">
        <f t="shared" ref="E90:O90" si="12">E5+E20</f>
        <v>2952</v>
      </c>
      <c r="F90" s="15">
        <f t="shared" si="12"/>
        <v>1431</v>
      </c>
      <c r="G90" s="15">
        <f t="shared" si="12"/>
        <v>2368</v>
      </c>
      <c r="H90" s="15">
        <f t="shared" si="12"/>
        <v>468</v>
      </c>
      <c r="I90" s="15">
        <f t="shared" si="12"/>
        <v>0</v>
      </c>
      <c r="J90" s="15">
        <f t="shared" si="12"/>
        <v>72</v>
      </c>
      <c r="K90" s="15">
        <f t="shared" si="12"/>
        <v>2448</v>
      </c>
      <c r="L90" s="15">
        <f t="shared" si="12"/>
        <v>432</v>
      </c>
      <c r="M90" s="15">
        <f t="shared" si="12"/>
        <v>612</v>
      </c>
      <c r="N90" s="15">
        <f t="shared" si="12"/>
        <v>864</v>
      </c>
      <c r="O90" s="15">
        <f t="shared" si="12"/>
        <v>612</v>
      </c>
      <c r="P90" s="15">
        <f>P20+P5</f>
        <v>864</v>
      </c>
      <c r="Q90" s="5">
        <f t="shared" si="9"/>
        <v>2952</v>
      </c>
    </row>
    <row r="91" spans="2:17" x14ac:dyDescent="0.25">
      <c r="E91" s="5">
        <v>2952</v>
      </c>
      <c r="M91" s="5">
        <f t="shared" ref="M91:P91" si="13">M92-M90</f>
        <v>0</v>
      </c>
      <c r="N91" s="5">
        <f t="shared" si="13"/>
        <v>0</v>
      </c>
      <c r="O91" s="5">
        <f t="shared" si="13"/>
        <v>0</v>
      </c>
      <c r="P91" s="5">
        <f t="shared" si="13"/>
        <v>0</v>
      </c>
      <c r="Q91" s="5">
        <f t="shared" si="9"/>
        <v>0</v>
      </c>
    </row>
    <row r="92" spans="2:17" x14ac:dyDescent="0.25">
      <c r="M92" s="5">
        <v>612</v>
      </c>
      <c r="N92" s="5">
        <v>864</v>
      </c>
      <c r="O92" s="5">
        <v>612</v>
      </c>
      <c r="P92" s="5">
        <v>864</v>
      </c>
      <c r="Q92" s="5">
        <f t="shared" si="9"/>
        <v>2952</v>
      </c>
    </row>
    <row r="93" spans="2:17" ht="16.5" thickBot="1" x14ac:dyDescent="0.3">
      <c r="Q93" s="5" t="s">
        <v>119</v>
      </c>
    </row>
    <row r="94" spans="2:17" ht="16.5" thickBot="1" x14ac:dyDescent="0.3">
      <c r="L94" s="139" t="s">
        <v>128</v>
      </c>
      <c r="M94" s="139">
        <f>M90-M95-M96</f>
        <v>612</v>
      </c>
      <c r="N94" s="139">
        <f t="shared" ref="N94:P94" si="14">N90-N95-N96</f>
        <v>864</v>
      </c>
      <c r="O94" s="139">
        <f t="shared" si="14"/>
        <v>540</v>
      </c>
      <c r="P94" s="139">
        <f t="shared" si="14"/>
        <v>468</v>
      </c>
      <c r="Q94" s="139">
        <f t="shared" si="9"/>
        <v>2484</v>
      </c>
    </row>
    <row r="95" spans="2:17" ht="16.5" thickBot="1" x14ac:dyDescent="0.3">
      <c r="L95" s="139" t="s">
        <v>206</v>
      </c>
      <c r="M95" s="139">
        <f>M74+M58</f>
        <v>0</v>
      </c>
      <c r="N95" s="139">
        <f t="shared" ref="N95:P96" si="15">N74+N58</f>
        <v>0</v>
      </c>
      <c r="O95" s="139">
        <f t="shared" si="15"/>
        <v>72</v>
      </c>
      <c r="P95" s="139">
        <f t="shared" si="15"/>
        <v>144</v>
      </c>
      <c r="Q95" s="139">
        <f t="shared" si="9"/>
        <v>216</v>
      </c>
    </row>
    <row r="96" spans="2:17" ht="16.5" thickBot="1" x14ac:dyDescent="0.3">
      <c r="C96" s="216" t="s">
        <v>102</v>
      </c>
      <c r="D96" s="124" t="s">
        <v>121</v>
      </c>
      <c r="E96" s="217" t="s">
        <v>120</v>
      </c>
      <c r="F96" s="217"/>
      <c r="G96" s="99" t="s">
        <v>194</v>
      </c>
      <c r="H96" s="123" t="s">
        <v>128</v>
      </c>
      <c r="L96" s="139" t="s">
        <v>207</v>
      </c>
      <c r="M96" s="139">
        <f>M75+M59</f>
        <v>0</v>
      </c>
      <c r="N96" s="139">
        <f t="shared" si="15"/>
        <v>0</v>
      </c>
      <c r="O96" s="139">
        <f t="shared" si="15"/>
        <v>0</v>
      </c>
      <c r="P96" s="139">
        <f t="shared" si="15"/>
        <v>252</v>
      </c>
      <c r="Q96" s="139">
        <f t="shared" si="9"/>
        <v>252</v>
      </c>
    </row>
    <row r="97" spans="3:10" ht="16.5" thickBot="1" x14ac:dyDescent="0.3">
      <c r="C97" s="216"/>
      <c r="D97" s="124" t="s">
        <v>122</v>
      </c>
      <c r="E97" s="195" t="s">
        <v>123</v>
      </c>
      <c r="F97" s="195"/>
      <c r="G97" s="99" t="s">
        <v>194</v>
      </c>
      <c r="H97" s="123" t="s">
        <v>128</v>
      </c>
    </row>
    <row r="98" spans="3:10" ht="16.5" thickBot="1" x14ac:dyDescent="0.3">
      <c r="C98" s="218" t="s">
        <v>103</v>
      </c>
      <c r="D98" s="216" t="s">
        <v>126</v>
      </c>
      <c r="E98" s="195" t="s">
        <v>197</v>
      </c>
      <c r="F98" s="195"/>
      <c r="G98" s="135"/>
      <c r="H98" s="123" t="s">
        <v>128</v>
      </c>
    </row>
    <row r="99" spans="3:10" ht="16.5" thickBot="1" x14ac:dyDescent="0.3">
      <c r="C99" s="219"/>
      <c r="D99" s="216"/>
      <c r="E99" s="195" t="s">
        <v>198</v>
      </c>
      <c r="F99" s="195"/>
      <c r="G99" s="123" t="s">
        <v>199</v>
      </c>
      <c r="H99" s="123" t="s">
        <v>16</v>
      </c>
    </row>
    <row r="100" spans="3:10" ht="16.5" thickBot="1" x14ac:dyDescent="0.3">
      <c r="C100" s="219"/>
      <c r="D100" s="218" t="s">
        <v>127</v>
      </c>
      <c r="E100" s="195" t="s">
        <v>213</v>
      </c>
      <c r="F100" s="195"/>
      <c r="G100" s="142"/>
      <c r="H100" s="143" t="s">
        <v>128</v>
      </c>
    </row>
    <row r="101" spans="3:10" ht="16.5" thickBot="1" x14ac:dyDescent="0.3">
      <c r="C101" s="219"/>
      <c r="D101" s="219"/>
      <c r="E101" s="195" t="s">
        <v>201</v>
      </c>
      <c r="F101" s="195"/>
      <c r="G101" s="136" t="s">
        <v>202</v>
      </c>
      <c r="H101" s="123" t="s">
        <v>18</v>
      </c>
    </row>
    <row r="102" spans="3:10" ht="16.5" thickBot="1" x14ac:dyDescent="0.3">
      <c r="C102" s="219"/>
      <c r="D102" s="219"/>
      <c r="E102" s="195" t="s">
        <v>212</v>
      </c>
      <c r="F102" s="195"/>
      <c r="G102" s="136"/>
      <c r="H102" s="133" t="s">
        <v>128</v>
      </c>
    </row>
    <row r="103" spans="3:10" ht="16.5" thickBot="1" x14ac:dyDescent="0.3">
      <c r="C103" s="219"/>
      <c r="D103" s="219"/>
      <c r="E103" s="195" t="s">
        <v>203</v>
      </c>
      <c r="F103" s="195"/>
      <c r="G103" s="123" t="s">
        <v>204</v>
      </c>
      <c r="H103" s="123" t="s">
        <v>62</v>
      </c>
    </row>
    <row r="104" spans="3:10" ht="16.5" thickBot="1" x14ac:dyDescent="0.3">
      <c r="C104" s="219"/>
      <c r="D104" s="219"/>
      <c r="E104" s="195" t="s">
        <v>124</v>
      </c>
      <c r="F104" s="195"/>
      <c r="G104" s="123" t="s">
        <v>125</v>
      </c>
      <c r="H104" s="123" t="s">
        <v>63</v>
      </c>
      <c r="J104" s="98"/>
    </row>
    <row r="105" spans="3:10" ht="16.5" thickBot="1" x14ac:dyDescent="0.3">
      <c r="C105" s="220"/>
      <c r="D105" s="220"/>
      <c r="E105" s="99" t="s">
        <v>205</v>
      </c>
      <c r="F105" s="99"/>
      <c r="G105" s="99"/>
      <c r="H105" s="123" t="s">
        <v>200</v>
      </c>
    </row>
  </sheetData>
  <mergeCells count="26">
    <mergeCell ref="E103:F103"/>
    <mergeCell ref="E104:F104"/>
    <mergeCell ref="C96:C97"/>
    <mergeCell ref="E96:F96"/>
    <mergeCell ref="E97:F97"/>
    <mergeCell ref="C98:C105"/>
    <mergeCell ref="D98:D99"/>
    <mergeCell ref="E98:F98"/>
    <mergeCell ref="E99:F99"/>
    <mergeCell ref="D100:D105"/>
    <mergeCell ref="E101:F101"/>
    <mergeCell ref="E102:F102"/>
    <mergeCell ref="K1:K3"/>
    <mergeCell ref="L1:L3"/>
    <mergeCell ref="M1:P1"/>
    <mergeCell ref="M2:N2"/>
    <mergeCell ref="O2:P2"/>
    <mergeCell ref="F1:F3"/>
    <mergeCell ref="G1:J2"/>
    <mergeCell ref="E100:F100"/>
    <mergeCell ref="B20:C20"/>
    <mergeCell ref="B90:C90"/>
    <mergeCell ref="B1:B3"/>
    <mergeCell ref="C1:C3"/>
    <mergeCell ref="D1:D3"/>
    <mergeCell ref="E1:E3"/>
  </mergeCells>
  <pageMargins left="0.23622047244094491" right="0.23622047244094491" top="0.19685039370078741" bottom="0.19685039370078741" header="0.31496062992125984" footer="0"/>
  <pageSetup paperSize="9" scale="7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BO36"/>
  <sheetViews>
    <sheetView tabSelected="1" view="pageLayout" topLeftCell="K1" zoomScaleNormal="100" workbookViewId="0">
      <selection activeCell="AG20" sqref="AG20"/>
    </sheetView>
  </sheetViews>
  <sheetFormatPr defaultRowHeight="15" x14ac:dyDescent="0.25"/>
  <cols>
    <col min="14" max="14" width="23.42578125" customWidth="1"/>
    <col min="15" max="15" width="2.42578125" customWidth="1"/>
    <col min="16" max="16" width="2.85546875" customWidth="1"/>
    <col min="17" max="17" width="2.7109375" customWidth="1"/>
    <col min="18" max="18" width="2.5703125" customWidth="1"/>
    <col min="19" max="19" width="2.7109375" customWidth="1"/>
    <col min="20" max="20" width="2" customWidth="1"/>
    <col min="21" max="21" width="2.5703125" customWidth="1"/>
    <col min="22" max="22" width="2.42578125" customWidth="1"/>
    <col min="23" max="23" width="3.140625" customWidth="1"/>
    <col min="24" max="24" width="2.28515625" customWidth="1"/>
    <col min="25" max="25" width="2.7109375" customWidth="1"/>
    <col min="26" max="26" width="2.5703125" customWidth="1"/>
    <col min="27" max="27" width="2.7109375" customWidth="1"/>
    <col min="28" max="28" width="3.140625" customWidth="1"/>
    <col min="29" max="32" width="2.5703125" customWidth="1"/>
    <col min="33" max="33" width="2.42578125" customWidth="1"/>
    <col min="34" max="34" width="3" customWidth="1"/>
    <col min="35" max="36" width="2.5703125" customWidth="1"/>
    <col min="37" max="37" width="2.85546875" customWidth="1"/>
    <col min="38" max="38" width="2.5703125" customWidth="1"/>
    <col min="39" max="40" width="2.7109375" customWidth="1"/>
    <col min="41" max="41" width="2.42578125" customWidth="1"/>
    <col min="42" max="42" width="2.5703125" customWidth="1"/>
    <col min="43" max="43" width="2.42578125" customWidth="1"/>
    <col min="44" max="44" width="2.7109375" customWidth="1"/>
    <col min="45" max="47" width="2.5703125" customWidth="1"/>
    <col min="48" max="48" width="2.7109375" customWidth="1"/>
    <col min="49" max="50" width="2.5703125" customWidth="1"/>
    <col min="51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8" width="2.7109375" customWidth="1"/>
    <col min="59" max="59" width="2.42578125" customWidth="1"/>
    <col min="60" max="60" width="2.7109375" customWidth="1"/>
    <col min="61" max="61" width="2.5703125" customWidth="1"/>
    <col min="62" max="63" width="2.7109375" customWidth="1"/>
    <col min="64" max="66" width="2.42578125" customWidth="1"/>
    <col min="67" max="67" width="2.7109375" customWidth="1"/>
  </cols>
  <sheetData>
    <row r="2" spans="1:67" x14ac:dyDescent="0.25">
      <c r="Q2" s="114" t="s">
        <v>146</v>
      </c>
      <c r="R2" s="114"/>
      <c r="S2" s="114"/>
      <c r="T2" s="114"/>
    </row>
    <row r="3" spans="1:67" ht="15.75" thickBot="1" x14ac:dyDescent="0.3">
      <c r="A3" s="103"/>
      <c r="B3" s="104"/>
      <c r="C3" s="163" t="s">
        <v>131</v>
      </c>
      <c r="D3" s="163"/>
      <c r="K3" s="163" t="s">
        <v>129</v>
      </c>
      <c r="L3" s="163"/>
      <c r="M3" s="101"/>
    </row>
    <row r="4" spans="1:67" ht="15" customHeight="1" thickBot="1" x14ac:dyDescent="0.3">
      <c r="C4" s="103" t="s">
        <v>132</v>
      </c>
      <c r="D4" s="103"/>
      <c r="E4" s="102"/>
      <c r="K4" s="163" t="s">
        <v>130</v>
      </c>
      <c r="L4" s="163"/>
      <c r="M4" s="163"/>
      <c r="O4" s="164" t="s">
        <v>147</v>
      </c>
      <c r="P4" s="167" t="s">
        <v>148</v>
      </c>
      <c r="Q4" s="167"/>
      <c r="R4" s="167"/>
      <c r="S4" s="167"/>
      <c r="T4" s="178" t="s">
        <v>149</v>
      </c>
      <c r="U4" s="167" t="s">
        <v>150</v>
      </c>
      <c r="V4" s="167"/>
      <c r="W4" s="167"/>
      <c r="X4" s="178" t="s">
        <v>151</v>
      </c>
      <c r="Y4" s="167" t="s">
        <v>152</v>
      </c>
      <c r="Z4" s="167"/>
      <c r="AA4" s="167"/>
      <c r="AB4" s="167"/>
      <c r="AC4" s="167" t="s">
        <v>153</v>
      </c>
      <c r="AD4" s="167"/>
      <c r="AE4" s="167"/>
      <c r="AF4" s="167"/>
      <c r="AG4" s="169" t="s">
        <v>154</v>
      </c>
      <c r="AH4" s="172" t="s">
        <v>155</v>
      </c>
      <c r="AI4" s="173"/>
      <c r="AJ4" s="174"/>
      <c r="AK4" s="169" t="s">
        <v>156</v>
      </c>
      <c r="AL4" s="172" t="s">
        <v>157</v>
      </c>
      <c r="AM4" s="173"/>
      <c r="AN4" s="174"/>
      <c r="AO4" s="169" t="s">
        <v>158</v>
      </c>
      <c r="AP4" s="172" t="s">
        <v>159</v>
      </c>
      <c r="AQ4" s="173"/>
      <c r="AR4" s="173"/>
      <c r="AS4" s="174"/>
      <c r="AT4" s="169" t="s">
        <v>160</v>
      </c>
      <c r="AU4" s="172" t="s">
        <v>161</v>
      </c>
      <c r="AV4" s="173"/>
      <c r="AW4" s="174"/>
      <c r="AX4" s="177" t="s">
        <v>162</v>
      </c>
      <c r="AY4" s="172" t="s">
        <v>163</v>
      </c>
      <c r="AZ4" s="173"/>
      <c r="BA4" s="173"/>
      <c r="BB4" s="174"/>
      <c r="BC4" s="172" t="s">
        <v>164</v>
      </c>
      <c r="BD4" s="173"/>
      <c r="BE4" s="173"/>
      <c r="BF4" s="174"/>
      <c r="BG4" s="169" t="s">
        <v>165</v>
      </c>
      <c r="BH4" s="172" t="s">
        <v>166</v>
      </c>
      <c r="BI4" s="173"/>
      <c r="BJ4" s="173"/>
      <c r="BK4" s="174"/>
      <c r="BL4" s="172" t="s">
        <v>167</v>
      </c>
      <c r="BM4" s="173"/>
      <c r="BN4" s="173"/>
      <c r="BO4" s="174"/>
    </row>
    <row r="5" spans="1:67" ht="15.75" thickBot="1" x14ac:dyDescent="0.3">
      <c r="C5" s="168" t="s">
        <v>133</v>
      </c>
      <c r="D5" s="168"/>
      <c r="E5" s="168"/>
      <c r="K5" s="168" t="s">
        <v>134</v>
      </c>
      <c r="L5" s="168"/>
      <c r="M5" s="168"/>
      <c r="O5" s="165"/>
      <c r="P5" s="115">
        <v>1</v>
      </c>
      <c r="Q5" s="115">
        <v>8</v>
      </c>
      <c r="R5" s="115">
        <v>15</v>
      </c>
      <c r="S5" s="115">
        <v>22</v>
      </c>
      <c r="T5" s="178"/>
      <c r="U5" s="115">
        <v>6</v>
      </c>
      <c r="V5" s="115">
        <v>13</v>
      </c>
      <c r="W5" s="115">
        <v>20</v>
      </c>
      <c r="X5" s="178"/>
      <c r="Y5" s="115">
        <v>3</v>
      </c>
      <c r="Z5" s="115">
        <v>10</v>
      </c>
      <c r="AA5" s="115">
        <v>17</v>
      </c>
      <c r="AB5" s="115">
        <v>24</v>
      </c>
      <c r="AC5" s="115">
        <v>1</v>
      </c>
      <c r="AD5" s="115">
        <v>8</v>
      </c>
      <c r="AE5" s="115">
        <v>15</v>
      </c>
      <c r="AF5" s="115">
        <v>22</v>
      </c>
      <c r="AG5" s="170"/>
      <c r="AH5" s="115">
        <v>5</v>
      </c>
      <c r="AI5" s="115">
        <v>12</v>
      </c>
      <c r="AJ5" s="115">
        <v>19</v>
      </c>
      <c r="AK5" s="170"/>
      <c r="AL5" s="115">
        <v>2</v>
      </c>
      <c r="AM5" s="115">
        <v>9</v>
      </c>
      <c r="AN5" s="115">
        <v>16</v>
      </c>
      <c r="AO5" s="170"/>
      <c r="AP5" s="115">
        <v>2</v>
      </c>
      <c r="AQ5" s="115">
        <v>9</v>
      </c>
      <c r="AR5" s="115">
        <v>16</v>
      </c>
      <c r="AS5" s="115">
        <v>23</v>
      </c>
      <c r="AT5" s="170"/>
      <c r="AU5" s="115">
        <v>6</v>
      </c>
      <c r="AV5" s="115">
        <v>13</v>
      </c>
      <c r="AW5" s="115">
        <v>20</v>
      </c>
      <c r="AX5" s="177"/>
      <c r="AY5" s="116">
        <v>4</v>
      </c>
      <c r="AZ5" s="115">
        <v>11</v>
      </c>
      <c r="BA5" s="115">
        <v>18</v>
      </c>
      <c r="BB5" s="115">
        <v>25</v>
      </c>
      <c r="BC5" s="115">
        <v>1</v>
      </c>
      <c r="BD5" s="115">
        <v>8</v>
      </c>
      <c r="BE5" s="115">
        <v>15</v>
      </c>
      <c r="BF5" s="115">
        <v>22</v>
      </c>
      <c r="BG5" s="170"/>
      <c r="BH5" s="115">
        <v>6</v>
      </c>
      <c r="BI5" s="115">
        <v>13</v>
      </c>
      <c r="BJ5" s="115">
        <v>20</v>
      </c>
      <c r="BK5" s="115">
        <v>27</v>
      </c>
      <c r="BL5" s="115">
        <v>3</v>
      </c>
      <c r="BM5" s="115">
        <v>10</v>
      </c>
      <c r="BN5" s="115">
        <v>17</v>
      </c>
      <c r="BO5" s="115">
        <v>24</v>
      </c>
    </row>
    <row r="6" spans="1:67" ht="15.75" thickBot="1" x14ac:dyDescent="0.3">
      <c r="C6" s="168" t="s">
        <v>209</v>
      </c>
      <c r="D6" s="168"/>
      <c r="E6" s="168"/>
      <c r="F6" s="168"/>
      <c r="J6" s="163" t="s">
        <v>208</v>
      </c>
      <c r="K6" s="163"/>
      <c r="L6" s="163"/>
      <c r="M6" s="163"/>
      <c r="O6" s="165"/>
      <c r="P6" s="117">
        <v>7</v>
      </c>
      <c r="Q6" s="117">
        <v>14</v>
      </c>
      <c r="R6" s="117">
        <v>21</v>
      </c>
      <c r="S6" s="117">
        <v>27</v>
      </c>
      <c r="T6" s="178"/>
      <c r="U6" s="115">
        <v>12</v>
      </c>
      <c r="V6" s="115">
        <v>19</v>
      </c>
      <c r="W6" s="115">
        <v>26</v>
      </c>
      <c r="X6" s="178"/>
      <c r="Y6" s="115">
        <v>9</v>
      </c>
      <c r="Z6" s="115">
        <v>16</v>
      </c>
      <c r="AA6" s="115">
        <v>23</v>
      </c>
      <c r="AB6" s="115">
        <v>30</v>
      </c>
      <c r="AC6" s="115">
        <v>7</v>
      </c>
      <c r="AD6" s="115">
        <v>14</v>
      </c>
      <c r="AE6" s="115">
        <v>21</v>
      </c>
      <c r="AF6" s="115">
        <v>26</v>
      </c>
      <c r="AG6" s="171"/>
      <c r="AH6" s="115">
        <v>11</v>
      </c>
      <c r="AI6" s="115">
        <v>18</v>
      </c>
      <c r="AJ6" s="115">
        <v>25</v>
      </c>
      <c r="AK6" s="171"/>
      <c r="AL6" s="115">
        <v>8</v>
      </c>
      <c r="AM6" s="115">
        <v>15</v>
      </c>
      <c r="AN6" s="115">
        <v>22</v>
      </c>
      <c r="AO6" s="171"/>
      <c r="AP6" s="115">
        <v>8</v>
      </c>
      <c r="AQ6" s="115">
        <v>15</v>
      </c>
      <c r="AR6" s="115">
        <v>22</v>
      </c>
      <c r="AS6" s="115">
        <v>29</v>
      </c>
      <c r="AT6" s="171"/>
      <c r="AU6" s="115">
        <v>12</v>
      </c>
      <c r="AV6" s="115">
        <v>19</v>
      </c>
      <c r="AW6" s="115">
        <v>26</v>
      </c>
      <c r="AX6" s="177"/>
      <c r="AY6" s="116">
        <v>10</v>
      </c>
      <c r="AZ6" s="115">
        <v>17</v>
      </c>
      <c r="BA6" s="115">
        <v>24</v>
      </c>
      <c r="BB6" s="115">
        <v>21</v>
      </c>
      <c r="BC6" s="115">
        <v>7</v>
      </c>
      <c r="BD6" s="115">
        <v>14</v>
      </c>
      <c r="BE6" s="115">
        <v>21</v>
      </c>
      <c r="BF6" s="115">
        <v>28</v>
      </c>
      <c r="BG6" s="171"/>
      <c r="BH6" s="115">
        <v>12</v>
      </c>
      <c r="BI6" s="115">
        <v>19</v>
      </c>
      <c r="BJ6" s="115">
        <v>26</v>
      </c>
      <c r="BK6" s="115">
        <v>2</v>
      </c>
      <c r="BL6" s="115">
        <v>9</v>
      </c>
      <c r="BM6" s="115">
        <v>16</v>
      </c>
      <c r="BN6" s="115">
        <v>23</v>
      </c>
      <c r="BO6" s="115">
        <v>31</v>
      </c>
    </row>
    <row r="7" spans="1:67" ht="15.75" thickBot="1" x14ac:dyDescent="0.3">
      <c r="O7" s="166"/>
      <c r="P7" s="118">
        <v>1</v>
      </c>
      <c r="Q7" s="118">
        <v>2</v>
      </c>
      <c r="R7" s="118">
        <v>3</v>
      </c>
      <c r="S7" s="118">
        <v>4</v>
      </c>
      <c r="T7" s="118">
        <v>5</v>
      </c>
      <c r="U7" s="118">
        <v>6</v>
      </c>
      <c r="V7" s="118">
        <v>7</v>
      </c>
      <c r="W7" s="118">
        <v>8</v>
      </c>
      <c r="X7" s="118">
        <v>9</v>
      </c>
      <c r="Y7" s="118">
        <v>10</v>
      </c>
      <c r="Z7" s="118">
        <v>11</v>
      </c>
      <c r="AA7" s="118">
        <v>12</v>
      </c>
      <c r="AB7" s="118">
        <v>13</v>
      </c>
      <c r="AC7" s="118">
        <v>14</v>
      </c>
      <c r="AD7" s="118">
        <v>15</v>
      </c>
      <c r="AE7" s="118">
        <v>16</v>
      </c>
      <c r="AF7" s="118">
        <v>17</v>
      </c>
      <c r="AG7" s="118">
        <v>18</v>
      </c>
      <c r="AH7" s="118">
        <v>19</v>
      </c>
      <c r="AI7" s="118">
        <v>20</v>
      </c>
      <c r="AJ7" s="118">
        <v>21</v>
      </c>
      <c r="AK7" s="118">
        <v>22</v>
      </c>
      <c r="AL7" s="118">
        <v>23</v>
      </c>
      <c r="AM7" s="118">
        <v>24</v>
      </c>
      <c r="AN7" s="118">
        <v>25</v>
      </c>
      <c r="AO7" s="118">
        <v>26</v>
      </c>
      <c r="AP7" s="118">
        <v>27</v>
      </c>
      <c r="AQ7" s="118">
        <v>28</v>
      </c>
      <c r="AR7" s="118">
        <v>29</v>
      </c>
      <c r="AS7" s="118">
        <v>30</v>
      </c>
      <c r="AT7" s="118">
        <v>31</v>
      </c>
      <c r="AU7" s="118">
        <v>32</v>
      </c>
      <c r="AV7" s="118">
        <v>33</v>
      </c>
      <c r="AW7" s="118">
        <v>34</v>
      </c>
      <c r="AX7" s="118">
        <v>35</v>
      </c>
      <c r="AY7" s="118">
        <v>36</v>
      </c>
      <c r="AZ7" s="118">
        <v>37</v>
      </c>
      <c r="BA7" s="118">
        <v>38</v>
      </c>
      <c r="BB7" s="118">
        <v>39</v>
      </c>
      <c r="BC7" s="118">
        <v>40</v>
      </c>
      <c r="BD7" s="118">
        <v>41</v>
      </c>
      <c r="BE7" s="118">
        <v>42</v>
      </c>
      <c r="BF7" s="118">
        <v>43</v>
      </c>
      <c r="BG7" s="118">
        <v>44</v>
      </c>
      <c r="BH7" s="118">
        <v>45</v>
      </c>
      <c r="BI7" s="118">
        <v>46</v>
      </c>
      <c r="BJ7" s="118">
        <v>47</v>
      </c>
      <c r="BK7" s="118">
        <v>48</v>
      </c>
      <c r="BL7" s="118">
        <v>49</v>
      </c>
      <c r="BM7" s="118">
        <v>50</v>
      </c>
      <c r="BN7" s="118">
        <v>51</v>
      </c>
      <c r="BO7" s="118">
        <v>52</v>
      </c>
    </row>
    <row r="8" spans="1:67" ht="15.75" thickBot="1" x14ac:dyDescent="0.3">
      <c r="O8" s="119">
        <v>1</v>
      </c>
      <c r="P8" s="157" t="s">
        <v>168</v>
      </c>
      <c r="Q8" s="158" t="s">
        <v>168</v>
      </c>
      <c r="R8" s="158" t="s">
        <v>169</v>
      </c>
      <c r="S8" s="158" t="s">
        <v>169</v>
      </c>
      <c r="T8" s="158" t="s">
        <v>169</v>
      </c>
      <c r="U8" s="158" t="s">
        <v>169</v>
      </c>
      <c r="V8" s="158" t="s">
        <v>169</v>
      </c>
      <c r="W8" s="158" t="s">
        <v>169</v>
      </c>
      <c r="X8" s="158" t="s">
        <v>169</v>
      </c>
      <c r="Y8" s="158" t="s">
        <v>169</v>
      </c>
      <c r="Z8" s="158" t="s">
        <v>169</v>
      </c>
      <c r="AA8" s="158" t="s">
        <v>169</v>
      </c>
      <c r="AB8" s="158" t="s">
        <v>169</v>
      </c>
      <c r="AC8" s="158" t="s">
        <v>169</v>
      </c>
      <c r="AD8" s="159" t="s">
        <v>171</v>
      </c>
      <c r="AE8" s="159" t="s">
        <v>171</v>
      </c>
      <c r="AF8" s="159" t="s">
        <v>171</v>
      </c>
      <c r="AG8" s="161" t="s">
        <v>170</v>
      </c>
      <c r="AH8" s="161" t="s">
        <v>170</v>
      </c>
      <c r="AI8" s="158" t="s">
        <v>169</v>
      </c>
      <c r="AJ8" s="158" t="s">
        <v>169</v>
      </c>
      <c r="AK8" s="158" t="s">
        <v>169</v>
      </c>
      <c r="AL8" s="158" t="s">
        <v>169</v>
      </c>
      <c r="AM8" s="158" t="s">
        <v>169</v>
      </c>
      <c r="AN8" s="158" t="s">
        <v>169</v>
      </c>
      <c r="AO8" s="158" t="s">
        <v>169</v>
      </c>
      <c r="AP8" s="158" t="s">
        <v>169</v>
      </c>
      <c r="AQ8" s="158" t="s">
        <v>169</v>
      </c>
      <c r="AR8" s="158" t="s">
        <v>169</v>
      </c>
      <c r="AS8" s="158" t="s">
        <v>169</v>
      </c>
      <c r="AT8" s="158" t="s">
        <v>169</v>
      </c>
      <c r="AU8" s="158" t="s">
        <v>169</v>
      </c>
      <c r="AV8" s="158" t="s">
        <v>169</v>
      </c>
      <c r="AW8" s="158" t="s">
        <v>169</v>
      </c>
      <c r="AX8" s="158" t="s">
        <v>169</v>
      </c>
      <c r="AY8" s="158" t="s">
        <v>169</v>
      </c>
      <c r="AZ8" s="158" t="s">
        <v>169</v>
      </c>
      <c r="BA8" s="162" t="s">
        <v>172</v>
      </c>
      <c r="BB8" s="159" t="s">
        <v>171</v>
      </c>
      <c r="BC8" s="159" t="s">
        <v>171</v>
      </c>
      <c r="BD8" s="159" t="s">
        <v>171</v>
      </c>
      <c r="BE8" s="159" t="s">
        <v>171</v>
      </c>
      <c r="BF8" s="160" t="s">
        <v>173</v>
      </c>
      <c r="BG8" s="137"/>
      <c r="BH8" s="137"/>
      <c r="BI8" s="137"/>
      <c r="BJ8" s="137"/>
      <c r="BK8" s="137"/>
      <c r="BL8" s="137"/>
      <c r="BM8" s="137"/>
      <c r="BN8" s="137"/>
      <c r="BO8" s="137"/>
    </row>
    <row r="9" spans="1:67" x14ac:dyDescent="0.25">
      <c r="Q9" s="179" t="s">
        <v>174</v>
      </c>
      <c r="R9" s="179"/>
      <c r="S9" s="179"/>
      <c r="T9" s="179"/>
      <c r="U9" s="179"/>
      <c r="V9" s="179"/>
      <c r="W9" s="179"/>
      <c r="X9" s="179"/>
      <c r="Y9" s="179"/>
      <c r="Z9" s="179"/>
      <c r="AA9" s="179"/>
    </row>
    <row r="10" spans="1:67" ht="15.75" thickBot="1" x14ac:dyDescent="0.3"/>
    <row r="11" spans="1:67" ht="19.5" thickBot="1" x14ac:dyDescent="0.35">
      <c r="G11" s="180" t="s">
        <v>135</v>
      </c>
      <c r="H11" s="180"/>
      <c r="I11" s="180"/>
      <c r="T11" s="163" t="s">
        <v>175</v>
      </c>
      <c r="U11" s="163"/>
      <c r="V11" s="163"/>
      <c r="W11" s="163"/>
      <c r="X11" s="163"/>
      <c r="Y11" s="163"/>
      <c r="Z11" s="163"/>
      <c r="AA11" s="163"/>
      <c r="AB11" s="175"/>
      <c r="AC11" s="155" t="s">
        <v>168</v>
      </c>
      <c r="AE11" s="163" t="s">
        <v>19</v>
      </c>
      <c r="AF11" s="163"/>
      <c r="AG11" s="163"/>
      <c r="AH11" s="163"/>
      <c r="AI11" s="163"/>
      <c r="AJ11" s="163"/>
      <c r="AK11" s="163"/>
      <c r="AL11" s="163"/>
      <c r="AM11" s="163"/>
      <c r="AN11" s="175"/>
      <c r="AO11" s="151" t="s">
        <v>171</v>
      </c>
      <c r="AQ11" s="163" t="s">
        <v>176</v>
      </c>
      <c r="AR11" s="163"/>
      <c r="AS11" s="163"/>
      <c r="AT11" s="163"/>
      <c r="AU11" s="163"/>
      <c r="AV11" s="163"/>
      <c r="AW11" s="163"/>
      <c r="AX11" s="163"/>
      <c r="AY11" s="163"/>
      <c r="AZ11" s="163"/>
      <c r="BA11" s="163"/>
      <c r="BB11" s="163"/>
      <c r="BC11" s="175"/>
      <c r="BD11" s="148" t="s">
        <v>173</v>
      </c>
    </row>
    <row r="12" spans="1:67" ht="15.75" thickBot="1" x14ac:dyDescent="0.3">
      <c r="T12" s="163" t="s">
        <v>17</v>
      </c>
      <c r="U12" s="163"/>
      <c r="V12" s="163"/>
      <c r="W12" s="163"/>
      <c r="X12" s="163"/>
      <c r="Y12" s="163"/>
      <c r="Z12" s="163"/>
      <c r="AA12" s="163"/>
      <c r="AB12" s="175"/>
      <c r="AC12" s="155" t="s">
        <v>177</v>
      </c>
      <c r="AE12" s="163" t="s">
        <v>140</v>
      </c>
      <c r="AF12" s="163"/>
      <c r="AG12" s="163"/>
      <c r="AH12" s="163"/>
      <c r="AI12" s="163"/>
      <c r="AJ12" s="163"/>
      <c r="AK12" s="163"/>
      <c r="AL12" s="163"/>
      <c r="AM12" s="163"/>
      <c r="AN12" s="175"/>
      <c r="AO12" s="152" t="s">
        <v>170</v>
      </c>
      <c r="AQ12" s="163" t="s">
        <v>4</v>
      </c>
      <c r="AR12" s="163"/>
      <c r="AS12" s="163"/>
      <c r="AT12" s="163"/>
      <c r="AU12" s="163"/>
      <c r="AV12" s="163"/>
      <c r="AW12" s="163"/>
      <c r="AX12" s="163"/>
      <c r="AY12" s="163"/>
      <c r="AZ12" s="163"/>
      <c r="BA12" s="163"/>
      <c r="BB12" s="163"/>
      <c r="BC12" s="176"/>
      <c r="BD12" s="147" t="s">
        <v>172</v>
      </c>
    </row>
    <row r="13" spans="1:67" ht="14.45" customHeight="1" x14ac:dyDescent="0.25">
      <c r="B13" s="182" t="s">
        <v>136</v>
      </c>
      <c r="C13" s="182"/>
      <c r="D13" s="182"/>
      <c r="E13" s="182"/>
      <c r="F13" s="182"/>
      <c r="G13" s="182"/>
      <c r="H13" s="182"/>
      <c r="I13" s="182"/>
      <c r="J13" s="182"/>
      <c r="K13" s="182"/>
      <c r="L13" s="182"/>
      <c r="M13" s="182"/>
    </row>
    <row r="14" spans="1:67" ht="14.45" customHeight="1" x14ac:dyDescent="0.25">
      <c r="B14" s="182"/>
      <c r="C14" s="182"/>
      <c r="D14" s="182"/>
      <c r="E14" s="182"/>
      <c r="F14" s="182"/>
      <c r="G14" s="182"/>
      <c r="H14" s="182"/>
      <c r="I14" s="182"/>
      <c r="J14" s="182"/>
      <c r="K14" s="182"/>
      <c r="L14" s="182"/>
      <c r="M14" s="182"/>
    </row>
    <row r="15" spans="1:67" ht="14.45" customHeight="1" x14ac:dyDescent="0.25">
      <c r="B15" s="182"/>
      <c r="C15" s="182"/>
      <c r="D15" s="182"/>
      <c r="E15" s="182"/>
      <c r="F15" s="182"/>
      <c r="G15" s="182"/>
      <c r="H15" s="182"/>
      <c r="I15" s="182"/>
      <c r="J15" s="182"/>
      <c r="K15" s="182"/>
      <c r="L15" s="182"/>
      <c r="M15" s="182"/>
    </row>
    <row r="16" spans="1:67" ht="14.45" customHeight="1" x14ac:dyDescent="0.25"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</row>
    <row r="17" spans="2:13" ht="14.45" customHeight="1" x14ac:dyDescent="0.25"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</row>
    <row r="18" spans="2:13" ht="14.45" customHeight="1" x14ac:dyDescent="0.25"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</row>
    <row r="19" spans="2:13" x14ac:dyDescent="0.25">
      <c r="B19" s="182" t="s">
        <v>195</v>
      </c>
      <c r="C19" s="182"/>
      <c r="D19" s="182"/>
      <c r="E19" s="182"/>
      <c r="F19" s="182"/>
      <c r="G19" s="182"/>
      <c r="H19" s="182"/>
      <c r="I19" s="182"/>
      <c r="J19" s="182"/>
      <c r="K19" s="182"/>
      <c r="L19" s="182"/>
      <c r="M19" s="182"/>
    </row>
    <row r="20" spans="2:13" x14ac:dyDescent="0.25">
      <c r="B20" s="182"/>
      <c r="C20" s="182"/>
      <c r="D20" s="182"/>
      <c r="E20" s="182"/>
      <c r="F20" s="182"/>
      <c r="G20" s="182"/>
      <c r="H20" s="182"/>
      <c r="I20" s="182"/>
      <c r="J20" s="182"/>
      <c r="K20" s="182"/>
      <c r="L20" s="182"/>
      <c r="M20" s="182"/>
    </row>
    <row r="21" spans="2:13" x14ac:dyDescent="0.25"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</row>
    <row r="22" spans="2:13" x14ac:dyDescent="0.25">
      <c r="B22" s="182"/>
      <c r="C22" s="182"/>
      <c r="D22" s="182"/>
      <c r="E22" s="182"/>
      <c r="F22" s="182"/>
      <c r="G22" s="182"/>
      <c r="H22" s="182"/>
      <c r="I22" s="182"/>
      <c r="J22" s="182"/>
      <c r="K22" s="182"/>
      <c r="L22" s="182"/>
      <c r="M22" s="182"/>
    </row>
    <row r="23" spans="2:13" x14ac:dyDescent="0.25">
      <c r="B23" s="182"/>
      <c r="C23" s="182"/>
      <c r="D23" s="182"/>
      <c r="E23" s="182"/>
      <c r="F23" s="182"/>
      <c r="G23" s="182"/>
      <c r="H23" s="182"/>
      <c r="I23" s="182"/>
      <c r="J23" s="182"/>
      <c r="K23" s="182"/>
      <c r="L23" s="182"/>
      <c r="M23" s="182"/>
    </row>
    <row r="24" spans="2:13" ht="18.75" x14ac:dyDescent="0.25"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</row>
    <row r="25" spans="2:13" ht="18.75" x14ac:dyDescent="0.25">
      <c r="B25" s="105"/>
      <c r="C25" s="105"/>
      <c r="D25" s="105"/>
      <c r="E25" s="105"/>
      <c r="F25" s="105"/>
      <c r="G25" s="105"/>
      <c r="H25" s="105"/>
      <c r="I25" s="105"/>
      <c r="J25" s="105"/>
      <c r="K25" s="105"/>
      <c r="L25" s="105"/>
      <c r="M25" s="105"/>
    </row>
    <row r="26" spans="2:13" x14ac:dyDescent="0.25">
      <c r="B26" s="183" t="s">
        <v>210</v>
      </c>
      <c r="C26" s="183"/>
      <c r="D26" s="183"/>
      <c r="E26" s="183"/>
      <c r="F26" s="183"/>
      <c r="G26" s="183"/>
      <c r="H26" s="183"/>
      <c r="I26" s="183"/>
      <c r="J26" s="183"/>
      <c r="K26" s="183"/>
      <c r="L26" s="183"/>
      <c r="M26" s="183"/>
    </row>
    <row r="27" spans="2:13" ht="34.9" customHeight="1" x14ac:dyDescent="0.25">
      <c r="B27" s="183"/>
      <c r="C27" s="183"/>
      <c r="D27" s="183"/>
      <c r="E27" s="183"/>
      <c r="F27" s="183"/>
      <c r="G27" s="183"/>
      <c r="H27" s="183"/>
      <c r="I27" s="183"/>
      <c r="J27" s="183"/>
      <c r="K27" s="183"/>
      <c r="L27" s="183"/>
      <c r="M27" s="183"/>
    </row>
    <row r="28" spans="2:13" ht="18.75" x14ac:dyDescent="0.3">
      <c r="B28" s="108"/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</row>
    <row r="29" spans="2:13" ht="18.75" x14ac:dyDescent="0.3"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</row>
    <row r="30" spans="2:13" ht="18.75" x14ac:dyDescent="0.3"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</row>
    <row r="31" spans="2:13" ht="18.75" x14ac:dyDescent="0.3">
      <c r="C31" s="184" t="s">
        <v>137</v>
      </c>
      <c r="D31" s="184"/>
      <c r="E31" s="184"/>
      <c r="F31" s="184"/>
      <c r="G31" s="184"/>
      <c r="H31" s="184"/>
      <c r="I31" s="184"/>
      <c r="J31" s="184"/>
      <c r="K31" s="184"/>
    </row>
    <row r="32" spans="2:13" ht="11.45" customHeight="1" thickBot="1" x14ac:dyDescent="0.3"/>
    <row r="33" spans="2:10" ht="30.6" customHeight="1" thickBot="1" x14ac:dyDescent="0.3">
      <c r="B33" s="185" t="s">
        <v>138</v>
      </c>
      <c r="C33" s="181" t="s">
        <v>139</v>
      </c>
      <c r="D33" s="181" t="s">
        <v>17</v>
      </c>
      <c r="E33" s="181" t="s">
        <v>19</v>
      </c>
      <c r="F33" s="181"/>
      <c r="G33" s="181" t="s">
        <v>4</v>
      </c>
      <c r="H33" s="181" t="s">
        <v>26</v>
      </c>
      <c r="I33" s="181" t="s">
        <v>140</v>
      </c>
      <c r="J33" s="181" t="s">
        <v>141</v>
      </c>
    </row>
    <row r="34" spans="2:10" ht="79.150000000000006" customHeight="1" thickBot="1" x14ac:dyDescent="0.3">
      <c r="B34" s="185"/>
      <c r="C34" s="181"/>
      <c r="D34" s="181"/>
      <c r="E34" s="109" t="s">
        <v>142</v>
      </c>
      <c r="F34" s="109" t="s">
        <v>143</v>
      </c>
      <c r="G34" s="181"/>
      <c r="H34" s="181"/>
      <c r="I34" s="181"/>
      <c r="J34" s="181"/>
    </row>
    <row r="35" spans="2:10" ht="15.75" thickBot="1" x14ac:dyDescent="0.3">
      <c r="B35" s="110" t="s">
        <v>144</v>
      </c>
      <c r="C35" s="111">
        <v>25</v>
      </c>
      <c r="D35" s="111">
        <v>6</v>
      </c>
      <c r="E35" s="111">
        <v>7</v>
      </c>
      <c r="F35" s="111">
        <v>0</v>
      </c>
      <c r="G35" s="111">
        <v>1</v>
      </c>
      <c r="H35" s="111">
        <v>1</v>
      </c>
      <c r="I35" s="111">
        <v>2</v>
      </c>
      <c r="J35" s="111">
        <f>SUM(C35:I35)</f>
        <v>42</v>
      </c>
    </row>
    <row r="36" spans="2:10" ht="15.75" thickBot="1" x14ac:dyDescent="0.3">
      <c r="B36" s="112" t="s">
        <v>1</v>
      </c>
      <c r="C36" s="113">
        <f>C35</f>
        <v>25</v>
      </c>
      <c r="D36" s="113">
        <f t="shared" ref="D36:J36" si="0">D35</f>
        <v>6</v>
      </c>
      <c r="E36" s="113">
        <f t="shared" si="0"/>
        <v>7</v>
      </c>
      <c r="F36" s="113">
        <f t="shared" si="0"/>
        <v>0</v>
      </c>
      <c r="G36" s="113">
        <f t="shared" si="0"/>
        <v>1</v>
      </c>
      <c r="H36" s="113">
        <f t="shared" si="0"/>
        <v>1</v>
      </c>
      <c r="I36" s="113">
        <f t="shared" si="0"/>
        <v>2</v>
      </c>
      <c r="J36" s="113">
        <f t="shared" si="0"/>
        <v>42</v>
      </c>
    </row>
  </sheetData>
  <mergeCells count="48">
    <mergeCell ref="T12:AB12"/>
    <mergeCell ref="AE12:AN12"/>
    <mergeCell ref="AQ12:BC12"/>
    <mergeCell ref="BL4:BO4"/>
    <mergeCell ref="Q9:AA9"/>
    <mergeCell ref="T11:AB11"/>
    <mergeCell ref="AE11:AN11"/>
    <mergeCell ref="AQ11:BC11"/>
    <mergeCell ref="AX4:AX6"/>
    <mergeCell ref="AY4:BB4"/>
    <mergeCell ref="BC4:BF4"/>
    <mergeCell ref="BG4:BG6"/>
    <mergeCell ref="BH4:BK4"/>
    <mergeCell ref="AL4:AN4"/>
    <mergeCell ref="AO4:AO6"/>
    <mergeCell ref="AP4:AS4"/>
    <mergeCell ref="AT4:AT6"/>
    <mergeCell ref="AU4:AW4"/>
    <mergeCell ref="Y4:AB4"/>
    <mergeCell ref="AC4:AF4"/>
    <mergeCell ref="AG4:AG6"/>
    <mergeCell ref="AH4:AJ4"/>
    <mergeCell ref="AK4:AK6"/>
    <mergeCell ref="O4:O7"/>
    <mergeCell ref="P4:S4"/>
    <mergeCell ref="T4:T6"/>
    <mergeCell ref="U4:W4"/>
    <mergeCell ref="X4:X6"/>
    <mergeCell ref="B19:M23"/>
    <mergeCell ref="B26:M27"/>
    <mergeCell ref="C31:K31"/>
    <mergeCell ref="B33:B34"/>
    <mergeCell ref="C33:C34"/>
    <mergeCell ref="D33:D34"/>
    <mergeCell ref="E33:F33"/>
    <mergeCell ref="G33:G34"/>
    <mergeCell ref="H33:H34"/>
    <mergeCell ref="I33:I34"/>
    <mergeCell ref="J33:J34"/>
    <mergeCell ref="C6:F6"/>
    <mergeCell ref="G11:I11"/>
    <mergeCell ref="B13:M16"/>
    <mergeCell ref="K4:M4"/>
    <mergeCell ref="K3:L3"/>
    <mergeCell ref="K5:M5"/>
    <mergeCell ref="C3:D3"/>
    <mergeCell ref="C5:E5"/>
    <mergeCell ref="J6:M6"/>
  </mergeCells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B1:Q87"/>
  <sheetViews>
    <sheetView zoomScaleNormal="100" workbookViewId="0">
      <pane ySplit="3" topLeftCell="A83" activePane="bottomLeft" state="frozen"/>
      <selection pane="bottomLeft" activeCell="B1" sqref="B1:N75"/>
    </sheetView>
  </sheetViews>
  <sheetFormatPr defaultColWidth="9.140625" defaultRowHeight="15.75" x14ac:dyDescent="0.25"/>
  <cols>
    <col min="1" max="1" width="9.140625" style="5" customWidth="1"/>
    <col min="2" max="2" width="11.85546875" style="5" customWidth="1"/>
    <col min="3" max="3" width="39.140625" style="5" customWidth="1"/>
    <col min="4" max="4" width="7.140625" style="56" customWidth="1"/>
    <col min="5" max="5" width="6.7109375" style="5" customWidth="1"/>
    <col min="6" max="6" width="8.28515625" style="5" customWidth="1"/>
    <col min="7" max="7" width="6.42578125" style="5" customWidth="1"/>
    <col min="8" max="8" width="5.28515625" style="5" customWidth="1"/>
    <col min="9" max="9" width="4.28515625" style="5" customWidth="1"/>
    <col min="10" max="10" width="6.140625" style="5" customWidth="1"/>
    <col min="11" max="11" width="7.42578125" style="5" customWidth="1"/>
    <col min="12" max="12" width="7.140625" style="5" customWidth="1"/>
    <col min="13" max="13" width="4.85546875" style="5" customWidth="1"/>
    <col min="14" max="14" width="8.7109375" style="5" customWidth="1"/>
    <col min="15" max="16384" width="9.140625" style="5"/>
  </cols>
  <sheetData>
    <row r="1" spans="2:17" ht="51.75" customHeight="1" thickBot="1" x14ac:dyDescent="0.3">
      <c r="B1" s="199" t="s">
        <v>0</v>
      </c>
      <c r="C1" s="202" t="s">
        <v>28</v>
      </c>
      <c r="D1" s="205" t="s">
        <v>109</v>
      </c>
      <c r="E1" s="186" t="s">
        <v>1</v>
      </c>
      <c r="F1" s="186" t="s">
        <v>113</v>
      </c>
      <c r="G1" s="189" t="s">
        <v>2</v>
      </c>
      <c r="H1" s="190"/>
      <c r="I1" s="190"/>
      <c r="J1" s="191"/>
      <c r="K1" s="208" t="s">
        <v>110</v>
      </c>
      <c r="L1" s="208" t="s">
        <v>111</v>
      </c>
      <c r="M1" s="212" t="s">
        <v>112</v>
      </c>
      <c r="N1" s="212"/>
    </row>
    <row r="2" spans="2:17" ht="17.25" customHeight="1" thickBot="1" x14ac:dyDescent="0.3">
      <c r="B2" s="200"/>
      <c r="C2" s="203"/>
      <c r="D2" s="206"/>
      <c r="E2" s="187"/>
      <c r="F2" s="187"/>
      <c r="G2" s="192"/>
      <c r="H2" s="193"/>
      <c r="I2" s="193"/>
      <c r="J2" s="194"/>
      <c r="K2" s="209"/>
      <c r="L2" s="209"/>
      <c r="M2" s="215" t="s">
        <v>102</v>
      </c>
      <c r="N2" s="214"/>
    </row>
    <row r="3" spans="2:17" ht="133.9" customHeight="1" thickBot="1" x14ac:dyDescent="0.3">
      <c r="B3" s="201"/>
      <c r="C3" s="204"/>
      <c r="D3" s="207"/>
      <c r="E3" s="188"/>
      <c r="F3" s="188"/>
      <c r="G3" s="63" t="s">
        <v>29</v>
      </c>
      <c r="H3" s="45" t="s">
        <v>3</v>
      </c>
      <c r="I3" s="8" t="s">
        <v>30</v>
      </c>
      <c r="J3" s="64" t="s">
        <v>4</v>
      </c>
      <c r="K3" s="210"/>
      <c r="L3" s="210"/>
      <c r="M3" s="54" t="s">
        <v>104</v>
      </c>
      <c r="N3" s="54" t="s">
        <v>105</v>
      </c>
      <c r="O3" s="5" t="s">
        <v>119</v>
      </c>
    </row>
    <row r="4" spans="2:17" ht="16.5" thickBot="1" x14ac:dyDescent="0.3">
      <c r="B4" s="31">
        <v>1</v>
      </c>
      <c r="C4" s="32">
        <v>2</v>
      </c>
      <c r="D4" s="31">
        <v>3</v>
      </c>
      <c r="E4" s="32">
        <v>4</v>
      </c>
      <c r="F4" s="31">
        <v>5</v>
      </c>
      <c r="G4" s="32">
        <v>6</v>
      </c>
      <c r="H4" s="31">
        <v>7</v>
      </c>
      <c r="I4" s="32">
        <v>8</v>
      </c>
      <c r="J4" s="31">
        <v>9</v>
      </c>
      <c r="K4" s="140">
        <f>(K5/E5)*100</f>
        <v>65.853658536585371</v>
      </c>
      <c r="L4" s="140">
        <f>(L5/F5)*100</f>
        <v>54.408060453400509</v>
      </c>
      <c r="M4" s="31">
        <v>12</v>
      </c>
      <c r="N4" s="30">
        <v>13</v>
      </c>
    </row>
    <row r="5" spans="2:17" ht="16.149999999999999" customHeight="1" thickBot="1" x14ac:dyDescent="0.3">
      <c r="B5" s="196" t="s">
        <v>118</v>
      </c>
      <c r="C5" s="197"/>
      <c r="D5" s="84"/>
      <c r="E5" s="85">
        <f>E6+E15+E36+E74</f>
        <v>1476</v>
      </c>
      <c r="F5" s="85">
        <f t="shared" ref="F5:N5" si="0">F6+F15+F36+F74</f>
        <v>794</v>
      </c>
      <c r="G5" s="85">
        <f t="shared" si="0"/>
        <v>928</v>
      </c>
      <c r="H5" s="85">
        <f t="shared" si="0"/>
        <v>468</v>
      </c>
      <c r="I5" s="85">
        <f t="shared" si="0"/>
        <v>0</v>
      </c>
      <c r="J5" s="85">
        <f t="shared" si="0"/>
        <v>36</v>
      </c>
      <c r="K5" s="85">
        <f t="shared" si="0"/>
        <v>972</v>
      </c>
      <c r="L5" s="85">
        <f t="shared" si="0"/>
        <v>432</v>
      </c>
      <c r="M5" s="85">
        <f t="shared" si="0"/>
        <v>612</v>
      </c>
      <c r="N5" s="85">
        <f t="shared" si="0"/>
        <v>864</v>
      </c>
      <c r="O5" s="5">
        <f>N5+M5</f>
        <v>1476</v>
      </c>
    </row>
    <row r="6" spans="2:17" ht="16.5" thickBot="1" x14ac:dyDescent="0.3">
      <c r="B6" s="12" t="s">
        <v>31</v>
      </c>
      <c r="C6" s="13" t="s">
        <v>32</v>
      </c>
      <c r="D6" s="14"/>
      <c r="E6" s="14">
        <f>E7+E8+E9+E10+E11</f>
        <v>180</v>
      </c>
      <c r="F6" s="14">
        <f t="shared" ref="F6:M6" si="1">F7+F8+F9+F10+F11</f>
        <v>80</v>
      </c>
      <c r="G6" s="14">
        <f t="shared" si="1"/>
        <v>180</v>
      </c>
      <c r="H6" s="14">
        <f t="shared" si="1"/>
        <v>0</v>
      </c>
      <c r="I6" s="14">
        <f t="shared" si="1"/>
        <v>0</v>
      </c>
      <c r="J6" s="14">
        <f t="shared" si="1"/>
        <v>0</v>
      </c>
      <c r="K6" s="14">
        <f t="shared" si="1"/>
        <v>180</v>
      </c>
      <c r="L6" s="14">
        <f t="shared" si="1"/>
        <v>0</v>
      </c>
      <c r="M6" s="14">
        <f t="shared" si="1"/>
        <v>36</v>
      </c>
      <c r="N6" s="14">
        <v>144</v>
      </c>
      <c r="O6" s="5">
        <f t="shared" ref="O6:O69" si="2">N6+M6</f>
        <v>180</v>
      </c>
      <c r="Q6" s="5" t="s">
        <v>193</v>
      </c>
    </row>
    <row r="7" spans="2:17" ht="16.5" thickBot="1" x14ac:dyDescent="0.3">
      <c r="B7" s="16" t="s">
        <v>33</v>
      </c>
      <c r="C7" s="17" t="s">
        <v>34</v>
      </c>
      <c r="D7" s="37" t="s">
        <v>107</v>
      </c>
      <c r="E7" s="44">
        <v>36</v>
      </c>
      <c r="F7" s="46">
        <v>16</v>
      </c>
      <c r="G7" s="9">
        <v>36</v>
      </c>
      <c r="H7" s="46"/>
      <c r="I7" s="9"/>
      <c r="J7" s="10"/>
      <c r="K7" s="38">
        <v>36</v>
      </c>
      <c r="L7" s="94"/>
      <c r="M7" s="53"/>
      <c r="N7" s="78">
        <v>36</v>
      </c>
      <c r="O7" s="5">
        <v>36</v>
      </c>
    </row>
    <row r="8" spans="2:17" ht="33.75" customHeight="1" thickBot="1" x14ac:dyDescent="0.3">
      <c r="B8" s="19" t="s">
        <v>35</v>
      </c>
      <c r="C8" s="20" t="s">
        <v>70</v>
      </c>
      <c r="D8" s="37" t="s">
        <v>107</v>
      </c>
      <c r="E8" s="9">
        <v>36</v>
      </c>
      <c r="F8" s="10">
        <v>16</v>
      </c>
      <c r="G8" s="9">
        <v>36</v>
      </c>
      <c r="H8" s="10"/>
      <c r="I8" s="9"/>
      <c r="J8" s="10"/>
      <c r="K8" s="38">
        <v>36</v>
      </c>
      <c r="L8" s="94"/>
      <c r="M8" s="9"/>
      <c r="N8" s="76">
        <v>36</v>
      </c>
      <c r="O8" s="5">
        <f t="shared" si="2"/>
        <v>36</v>
      </c>
    </row>
    <row r="9" spans="2:17" ht="15" customHeight="1" thickBot="1" x14ac:dyDescent="0.3">
      <c r="B9" s="19" t="s">
        <v>36</v>
      </c>
      <c r="C9" s="20" t="s">
        <v>37</v>
      </c>
      <c r="D9" s="37" t="s">
        <v>107</v>
      </c>
      <c r="E9" s="9">
        <v>36</v>
      </c>
      <c r="F9" s="10">
        <v>16</v>
      </c>
      <c r="G9" s="9">
        <v>36</v>
      </c>
      <c r="H9" s="10"/>
      <c r="I9" s="9"/>
      <c r="J9" s="10"/>
      <c r="K9" s="38">
        <v>36</v>
      </c>
      <c r="L9" s="94"/>
      <c r="M9" s="9">
        <v>36</v>
      </c>
      <c r="N9" s="76"/>
      <c r="O9" s="5">
        <f t="shared" si="2"/>
        <v>36</v>
      </c>
    </row>
    <row r="10" spans="2:17" ht="15" customHeight="1" thickBot="1" x14ac:dyDescent="0.3">
      <c r="B10" s="19" t="s">
        <v>38</v>
      </c>
      <c r="C10" s="20" t="s">
        <v>39</v>
      </c>
      <c r="D10" s="37" t="s">
        <v>108</v>
      </c>
      <c r="E10" s="93">
        <v>36</v>
      </c>
      <c r="F10" s="10">
        <v>16</v>
      </c>
      <c r="G10" s="9">
        <v>36</v>
      </c>
      <c r="H10" s="10"/>
      <c r="I10" s="9"/>
      <c r="J10" s="10"/>
      <c r="K10" s="38">
        <v>36</v>
      </c>
      <c r="L10" s="94"/>
      <c r="M10" s="9"/>
      <c r="N10" s="76">
        <v>36</v>
      </c>
      <c r="O10" s="5">
        <f t="shared" si="2"/>
        <v>36</v>
      </c>
    </row>
    <row r="11" spans="2:17" ht="15" customHeight="1" thickBot="1" x14ac:dyDescent="0.3">
      <c r="B11" s="19" t="s">
        <v>40</v>
      </c>
      <c r="C11" s="20" t="s">
        <v>115</v>
      </c>
      <c r="D11" s="37" t="s">
        <v>107</v>
      </c>
      <c r="E11" s="75">
        <v>36</v>
      </c>
      <c r="F11" s="77">
        <v>16</v>
      </c>
      <c r="G11" s="75">
        <v>36</v>
      </c>
      <c r="H11" s="77"/>
      <c r="I11" s="75"/>
      <c r="J11" s="77"/>
      <c r="K11" s="38">
        <v>36</v>
      </c>
      <c r="L11" s="94"/>
      <c r="M11" s="75"/>
      <c r="N11" s="76">
        <v>36</v>
      </c>
      <c r="O11" s="5">
        <f t="shared" si="2"/>
        <v>36</v>
      </c>
    </row>
    <row r="12" spans="2:17" ht="16.5" hidden="1" customHeight="1" thickBot="1" x14ac:dyDescent="0.3">
      <c r="B12" s="9"/>
      <c r="C12" s="10"/>
      <c r="D12" s="10"/>
      <c r="E12" s="9"/>
      <c r="F12" s="10"/>
      <c r="G12" s="9"/>
      <c r="H12" s="10"/>
      <c r="I12" s="9"/>
      <c r="J12" s="10"/>
      <c r="K12" s="18"/>
      <c r="L12" s="18"/>
      <c r="M12" s="9"/>
      <c r="N12" s="76"/>
      <c r="O12" s="5">
        <f t="shared" si="2"/>
        <v>0</v>
      </c>
    </row>
    <row r="13" spans="2:17" ht="16.5" hidden="1" customHeight="1" thickBot="1" x14ac:dyDescent="0.3">
      <c r="B13" s="9"/>
      <c r="C13" s="10"/>
      <c r="D13" s="10"/>
      <c r="E13" s="9"/>
      <c r="F13" s="10"/>
      <c r="G13" s="9"/>
      <c r="H13" s="10"/>
      <c r="I13" s="9"/>
      <c r="J13" s="10"/>
      <c r="K13" s="18"/>
      <c r="L13" s="18"/>
      <c r="M13" s="9"/>
      <c r="N13" s="76"/>
      <c r="O13" s="5">
        <f t="shared" si="2"/>
        <v>0</v>
      </c>
    </row>
    <row r="14" spans="2:17" ht="16.5" hidden="1" customHeight="1" thickBot="1" x14ac:dyDescent="0.3">
      <c r="B14" s="9"/>
      <c r="C14" s="10"/>
      <c r="D14" s="10"/>
      <c r="E14" s="9"/>
      <c r="F14" s="10"/>
      <c r="G14" s="9"/>
      <c r="H14" s="10"/>
      <c r="I14" s="9"/>
      <c r="J14" s="10"/>
      <c r="K14" s="18"/>
      <c r="L14" s="18"/>
      <c r="M14" s="9"/>
      <c r="N14" s="76"/>
      <c r="O14" s="5">
        <f t="shared" si="2"/>
        <v>0</v>
      </c>
    </row>
    <row r="15" spans="2:17" ht="16.5" thickBot="1" x14ac:dyDescent="0.3">
      <c r="B15" s="12" t="s">
        <v>5</v>
      </c>
      <c r="C15" s="12" t="s">
        <v>6</v>
      </c>
      <c r="D15" s="14"/>
      <c r="E15" s="14">
        <f>E16+E17+E18</f>
        <v>108</v>
      </c>
      <c r="F15" s="14">
        <f t="shared" ref="F15:N15" si="3">F16+F17+F18</f>
        <v>48</v>
      </c>
      <c r="G15" s="14">
        <f t="shared" si="3"/>
        <v>108</v>
      </c>
      <c r="H15" s="14">
        <f t="shared" si="3"/>
        <v>0</v>
      </c>
      <c r="I15" s="14">
        <f t="shared" si="3"/>
        <v>0</v>
      </c>
      <c r="J15" s="14">
        <f t="shared" si="3"/>
        <v>0</v>
      </c>
      <c r="K15" s="14">
        <f t="shared" si="3"/>
        <v>108</v>
      </c>
      <c r="L15" s="14">
        <f t="shared" si="3"/>
        <v>0</v>
      </c>
      <c r="M15" s="14">
        <f t="shared" si="3"/>
        <v>72</v>
      </c>
      <c r="N15" s="14">
        <f t="shared" si="3"/>
        <v>36</v>
      </c>
      <c r="O15" s="5">
        <f t="shared" si="2"/>
        <v>108</v>
      </c>
    </row>
    <row r="16" spans="2:17" ht="16.5" thickBot="1" x14ac:dyDescent="0.3">
      <c r="B16" s="16" t="s">
        <v>7</v>
      </c>
      <c r="C16" s="17" t="s">
        <v>179</v>
      </c>
      <c r="D16" s="37" t="s">
        <v>107</v>
      </c>
      <c r="E16" s="46">
        <v>36</v>
      </c>
      <c r="F16" s="46">
        <v>16</v>
      </c>
      <c r="G16" s="44">
        <v>36</v>
      </c>
      <c r="H16" s="44"/>
      <c r="I16" s="44"/>
      <c r="J16" s="44"/>
      <c r="K16" s="4">
        <v>36</v>
      </c>
      <c r="L16" s="70">
        <v>0</v>
      </c>
      <c r="M16" s="3">
        <v>36</v>
      </c>
      <c r="N16" s="82">
        <v>0</v>
      </c>
      <c r="O16" s="5">
        <f t="shared" si="2"/>
        <v>36</v>
      </c>
    </row>
    <row r="17" spans="2:15" ht="16.5" thickBot="1" x14ac:dyDescent="0.3">
      <c r="B17" s="19" t="s">
        <v>41</v>
      </c>
      <c r="C17" s="20" t="s">
        <v>178</v>
      </c>
      <c r="D17" s="37" t="s">
        <v>107</v>
      </c>
      <c r="E17" s="10">
        <v>36</v>
      </c>
      <c r="F17" s="10">
        <v>16</v>
      </c>
      <c r="G17" s="44">
        <v>36</v>
      </c>
      <c r="H17" s="44"/>
      <c r="I17" s="44"/>
      <c r="J17" s="44"/>
      <c r="K17" s="4">
        <v>36</v>
      </c>
      <c r="L17" s="70"/>
      <c r="M17" s="3">
        <v>36</v>
      </c>
      <c r="N17" s="82">
        <v>0</v>
      </c>
      <c r="O17" s="5">
        <f t="shared" si="2"/>
        <v>36</v>
      </c>
    </row>
    <row r="18" spans="2:15" ht="16.149999999999999" customHeight="1" thickBot="1" x14ac:dyDescent="0.3">
      <c r="B18" s="19" t="s">
        <v>42</v>
      </c>
      <c r="C18" s="20" t="s">
        <v>116</v>
      </c>
      <c r="D18" s="37" t="s">
        <v>107</v>
      </c>
      <c r="E18" s="10">
        <v>36</v>
      </c>
      <c r="F18" s="10">
        <v>16</v>
      </c>
      <c r="G18" s="44">
        <v>36</v>
      </c>
      <c r="H18" s="44"/>
      <c r="I18" s="44"/>
      <c r="J18" s="44"/>
      <c r="K18" s="47">
        <v>36</v>
      </c>
      <c r="L18" s="95">
        <v>0</v>
      </c>
      <c r="M18" s="3"/>
      <c r="N18" s="82">
        <v>36</v>
      </c>
      <c r="O18" s="5">
        <f t="shared" si="2"/>
        <v>36</v>
      </c>
    </row>
    <row r="19" spans="2:15" ht="16.5" hidden="1" customHeight="1" thickBot="1" x14ac:dyDescent="0.3">
      <c r="B19" s="21" t="s">
        <v>43</v>
      </c>
      <c r="C19" s="21"/>
      <c r="D19" s="53"/>
      <c r="E19" s="44"/>
      <c r="F19" s="44"/>
      <c r="G19" s="44"/>
      <c r="H19" s="44"/>
      <c r="I19" s="44"/>
      <c r="J19" s="44"/>
      <c r="K19" s="4"/>
      <c r="L19" s="70"/>
      <c r="M19" s="3"/>
      <c r="N19" s="82"/>
      <c r="O19" s="5">
        <f t="shared" si="2"/>
        <v>0</v>
      </c>
    </row>
    <row r="20" spans="2:15" ht="16.5" hidden="1" customHeight="1" thickBot="1" x14ac:dyDescent="0.3">
      <c r="B20" s="21" t="s">
        <v>44</v>
      </c>
      <c r="C20" s="21"/>
      <c r="D20" s="53"/>
      <c r="E20" s="44"/>
      <c r="F20" s="44"/>
      <c r="G20" s="44"/>
      <c r="H20" s="44"/>
      <c r="I20" s="44"/>
      <c r="J20" s="44"/>
      <c r="K20" s="4"/>
      <c r="L20" s="70"/>
      <c r="M20" s="3"/>
      <c r="N20" s="82"/>
      <c r="O20" s="5">
        <f t="shared" si="2"/>
        <v>0</v>
      </c>
    </row>
    <row r="21" spans="2:15" ht="16.5" hidden="1" customHeight="1" thickBot="1" x14ac:dyDescent="0.3">
      <c r="B21" s="21" t="s">
        <v>45</v>
      </c>
      <c r="C21" s="21"/>
      <c r="D21" s="53"/>
      <c r="E21" s="44"/>
      <c r="F21" s="44"/>
      <c r="G21" s="44"/>
      <c r="H21" s="44"/>
      <c r="I21" s="44"/>
      <c r="J21" s="44"/>
      <c r="K21" s="4"/>
      <c r="L21" s="70"/>
      <c r="M21" s="3"/>
      <c r="N21" s="82"/>
      <c r="O21" s="5">
        <f t="shared" si="2"/>
        <v>0</v>
      </c>
    </row>
    <row r="22" spans="2:15" ht="16.5" hidden="1" customHeight="1" thickBot="1" x14ac:dyDescent="0.3">
      <c r="B22" s="21" t="s">
        <v>46</v>
      </c>
      <c r="C22" s="21"/>
      <c r="D22" s="53"/>
      <c r="E22" s="44"/>
      <c r="F22" s="44"/>
      <c r="G22" s="44"/>
      <c r="H22" s="44"/>
      <c r="I22" s="44"/>
      <c r="J22" s="44"/>
      <c r="K22" s="4"/>
      <c r="L22" s="70"/>
      <c r="M22" s="3"/>
      <c r="N22" s="82"/>
      <c r="O22" s="5">
        <f t="shared" si="2"/>
        <v>0</v>
      </c>
    </row>
    <row r="23" spans="2:15" ht="16.5" hidden="1" customHeight="1" thickBot="1" x14ac:dyDescent="0.3">
      <c r="B23" s="21" t="s">
        <v>47</v>
      </c>
      <c r="C23" s="21"/>
      <c r="D23" s="53"/>
      <c r="E23" s="44"/>
      <c r="F23" s="44"/>
      <c r="G23" s="44"/>
      <c r="H23" s="44"/>
      <c r="I23" s="44"/>
      <c r="J23" s="44"/>
      <c r="K23" s="4"/>
      <c r="L23" s="70"/>
      <c r="M23" s="3"/>
      <c r="N23" s="82"/>
      <c r="O23" s="5">
        <f t="shared" si="2"/>
        <v>0</v>
      </c>
    </row>
    <row r="24" spans="2:15" ht="16.5" hidden="1" customHeight="1" thickBot="1" x14ac:dyDescent="0.3">
      <c r="B24" s="21" t="s">
        <v>48</v>
      </c>
      <c r="C24" s="21"/>
      <c r="D24" s="53"/>
      <c r="E24" s="44"/>
      <c r="F24" s="44"/>
      <c r="G24" s="44"/>
      <c r="H24" s="44"/>
      <c r="I24" s="44"/>
      <c r="J24" s="44"/>
      <c r="K24" s="4"/>
      <c r="L24" s="70"/>
      <c r="M24" s="3"/>
      <c r="N24" s="82"/>
      <c r="O24" s="5">
        <f t="shared" si="2"/>
        <v>0</v>
      </c>
    </row>
    <row r="25" spans="2:15" ht="16.5" hidden="1" customHeight="1" thickBot="1" x14ac:dyDescent="0.3">
      <c r="B25" s="21" t="s">
        <v>49</v>
      </c>
      <c r="C25" s="21"/>
      <c r="D25" s="53"/>
      <c r="E25" s="44"/>
      <c r="F25" s="44"/>
      <c r="G25" s="44"/>
      <c r="H25" s="44"/>
      <c r="I25" s="44"/>
      <c r="J25" s="44"/>
      <c r="K25" s="4"/>
      <c r="L25" s="70"/>
      <c r="M25" s="3"/>
      <c r="N25" s="82"/>
      <c r="O25" s="5">
        <f t="shared" si="2"/>
        <v>0</v>
      </c>
    </row>
    <row r="26" spans="2:15" ht="16.5" hidden="1" customHeight="1" thickBot="1" x14ac:dyDescent="0.3">
      <c r="B26" s="21" t="s">
        <v>50</v>
      </c>
      <c r="C26" s="21"/>
      <c r="D26" s="53"/>
      <c r="E26" s="44"/>
      <c r="F26" s="44"/>
      <c r="G26" s="44"/>
      <c r="H26" s="44"/>
      <c r="I26" s="44"/>
      <c r="J26" s="44"/>
      <c r="K26" s="4"/>
      <c r="L26" s="70"/>
      <c r="M26" s="3"/>
      <c r="N26" s="82"/>
      <c r="O26" s="5">
        <f t="shared" si="2"/>
        <v>0</v>
      </c>
    </row>
    <row r="27" spans="2:15" ht="16.5" hidden="1" customHeight="1" thickBot="1" x14ac:dyDescent="0.3">
      <c r="B27" s="21" t="s">
        <v>51</v>
      </c>
      <c r="C27" s="21"/>
      <c r="D27" s="53"/>
      <c r="E27" s="44"/>
      <c r="F27" s="44"/>
      <c r="G27" s="44"/>
      <c r="H27" s="44"/>
      <c r="I27" s="44"/>
      <c r="J27" s="44"/>
      <c r="K27" s="4"/>
      <c r="L27" s="70"/>
      <c r="M27" s="3"/>
      <c r="N27" s="82"/>
      <c r="O27" s="5">
        <f t="shared" si="2"/>
        <v>0</v>
      </c>
    </row>
    <row r="28" spans="2:15" ht="16.5" hidden="1" customHeight="1" thickBot="1" x14ac:dyDescent="0.3">
      <c r="B28" s="21" t="s">
        <v>52</v>
      </c>
      <c r="C28" s="21"/>
      <c r="D28" s="53"/>
      <c r="E28" s="44"/>
      <c r="F28" s="44"/>
      <c r="G28" s="44"/>
      <c r="H28" s="44"/>
      <c r="I28" s="44"/>
      <c r="J28" s="44"/>
      <c r="K28" s="4"/>
      <c r="L28" s="70"/>
      <c r="M28" s="3"/>
      <c r="N28" s="82"/>
      <c r="O28" s="5">
        <f t="shared" si="2"/>
        <v>0</v>
      </c>
    </row>
    <row r="29" spans="2:15" ht="16.5" hidden="1" customHeight="1" thickBot="1" x14ac:dyDescent="0.3">
      <c r="B29" s="21" t="s">
        <v>53</v>
      </c>
      <c r="C29" s="21"/>
      <c r="D29" s="53"/>
      <c r="E29" s="44"/>
      <c r="F29" s="44"/>
      <c r="G29" s="44"/>
      <c r="H29" s="44"/>
      <c r="I29" s="44"/>
      <c r="J29" s="44"/>
      <c r="K29" s="4"/>
      <c r="L29" s="70"/>
      <c r="M29" s="3"/>
      <c r="N29" s="82"/>
      <c r="O29" s="5">
        <f t="shared" si="2"/>
        <v>0</v>
      </c>
    </row>
    <row r="30" spans="2:15" ht="16.5" hidden="1" customHeight="1" thickBot="1" x14ac:dyDescent="0.3">
      <c r="B30" s="21" t="s">
        <v>54</v>
      </c>
      <c r="C30" s="21"/>
      <c r="D30" s="53"/>
      <c r="E30" s="44"/>
      <c r="F30" s="44"/>
      <c r="G30" s="44"/>
      <c r="H30" s="44"/>
      <c r="I30" s="44"/>
      <c r="J30" s="44"/>
      <c r="K30" s="4"/>
      <c r="L30" s="70"/>
      <c r="M30" s="3"/>
      <c r="N30" s="82"/>
      <c r="O30" s="5">
        <f t="shared" si="2"/>
        <v>0</v>
      </c>
    </row>
    <row r="31" spans="2:15" ht="16.5" hidden="1" customHeight="1" thickBot="1" x14ac:dyDescent="0.3">
      <c r="B31" s="21" t="s">
        <v>55</v>
      </c>
      <c r="C31" s="21"/>
      <c r="D31" s="53"/>
      <c r="E31" s="44"/>
      <c r="F31" s="44"/>
      <c r="G31" s="44"/>
      <c r="H31" s="44"/>
      <c r="I31" s="44"/>
      <c r="J31" s="44"/>
      <c r="K31" s="4"/>
      <c r="L31" s="70"/>
      <c r="M31" s="3"/>
      <c r="N31" s="82"/>
      <c r="O31" s="5">
        <f t="shared" si="2"/>
        <v>0</v>
      </c>
    </row>
    <row r="32" spans="2:15" ht="16.5" hidden="1" customHeight="1" thickBot="1" x14ac:dyDescent="0.3">
      <c r="B32" s="21" t="s">
        <v>56</v>
      </c>
      <c r="C32" s="21"/>
      <c r="D32" s="53"/>
      <c r="E32" s="44"/>
      <c r="F32" s="44"/>
      <c r="G32" s="44"/>
      <c r="H32" s="44"/>
      <c r="I32" s="44"/>
      <c r="J32" s="44"/>
      <c r="K32" s="4"/>
      <c r="L32" s="70"/>
      <c r="M32" s="3"/>
      <c r="N32" s="82"/>
      <c r="O32" s="5">
        <f t="shared" si="2"/>
        <v>0</v>
      </c>
    </row>
    <row r="33" spans="2:15" ht="16.5" hidden="1" customHeight="1" thickBot="1" x14ac:dyDescent="0.3">
      <c r="B33" s="21" t="s">
        <v>57</v>
      </c>
      <c r="C33" s="21"/>
      <c r="D33" s="53"/>
      <c r="E33" s="44"/>
      <c r="F33" s="44"/>
      <c r="G33" s="44"/>
      <c r="H33" s="44"/>
      <c r="I33" s="44"/>
      <c r="J33" s="44"/>
      <c r="K33" s="4"/>
      <c r="L33" s="70"/>
      <c r="M33" s="3"/>
      <c r="N33" s="82"/>
      <c r="O33" s="5">
        <f t="shared" si="2"/>
        <v>0</v>
      </c>
    </row>
    <row r="34" spans="2:15" ht="16.5" hidden="1" customHeight="1" thickBot="1" x14ac:dyDescent="0.3">
      <c r="B34" s="21" t="s">
        <v>58</v>
      </c>
      <c r="C34" s="21"/>
      <c r="D34" s="53"/>
      <c r="E34" s="44"/>
      <c r="F34" s="44"/>
      <c r="G34" s="44"/>
      <c r="H34" s="44"/>
      <c r="I34" s="44"/>
      <c r="J34" s="44"/>
      <c r="K34" s="4"/>
      <c r="L34" s="70"/>
      <c r="M34" s="3"/>
      <c r="N34" s="82"/>
      <c r="O34" s="5">
        <f t="shared" si="2"/>
        <v>0</v>
      </c>
    </row>
    <row r="35" spans="2:15" ht="16.5" hidden="1" customHeight="1" thickBot="1" x14ac:dyDescent="0.3">
      <c r="B35" s="21" t="s">
        <v>59</v>
      </c>
      <c r="C35" s="22"/>
      <c r="D35" s="57"/>
      <c r="E35" s="44"/>
      <c r="F35" s="44"/>
      <c r="G35" s="44"/>
      <c r="H35" s="44"/>
      <c r="I35" s="44"/>
      <c r="J35" s="44"/>
      <c r="K35" s="4"/>
      <c r="L35" s="70"/>
      <c r="M35" s="3"/>
      <c r="N35" s="82"/>
      <c r="O35" s="5">
        <f t="shared" si="2"/>
        <v>0</v>
      </c>
    </row>
    <row r="36" spans="2:15" ht="16.5" thickBot="1" x14ac:dyDescent="0.3">
      <c r="B36" s="12" t="s">
        <v>9</v>
      </c>
      <c r="C36" s="12" t="s">
        <v>10</v>
      </c>
      <c r="D36" s="14"/>
      <c r="E36" s="14">
        <f>E37+E46+E65</f>
        <v>1152</v>
      </c>
      <c r="F36" s="14">
        <f t="shared" ref="F36:N36" si="4">F37+F46+F65</f>
        <v>666</v>
      </c>
      <c r="G36" s="14">
        <f t="shared" si="4"/>
        <v>640</v>
      </c>
      <c r="H36" s="14">
        <f t="shared" si="4"/>
        <v>468</v>
      </c>
      <c r="I36" s="14">
        <f t="shared" si="4"/>
        <v>0</v>
      </c>
      <c r="J36" s="14">
        <f t="shared" si="4"/>
        <v>36</v>
      </c>
      <c r="K36" s="14">
        <f t="shared" si="4"/>
        <v>684</v>
      </c>
      <c r="L36" s="14">
        <f t="shared" si="4"/>
        <v>432</v>
      </c>
      <c r="M36" s="14">
        <f t="shared" si="4"/>
        <v>504</v>
      </c>
      <c r="N36" s="14">
        <f t="shared" si="4"/>
        <v>648</v>
      </c>
      <c r="O36" s="5">
        <f t="shared" si="2"/>
        <v>1152</v>
      </c>
    </row>
    <row r="37" spans="2:15" ht="48" thickBot="1" x14ac:dyDescent="0.3">
      <c r="B37" s="23" t="s">
        <v>11</v>
      </c>
      <c r="C37" s="24" t="s">
        <v>180</v>
      </c>
      <c r="D37" s="58"/>
      <c r="E37" s="43">
        <f>E38+E39+E42+E43+E44+E45</f>
        <v>432</v>
      </c>
      <c r="F37" s="43">
        <f t="shared" ref="F37:N37" si="5">F38+F39+F42+F43+F44+F45</f>
        <v>256</v>
      </c>
      <c r="G37" s="43">
        <f t="shared" si="5"/>
        <v>236</v>
      </c>
      <c r="H37" s="43">
        <f t="shared" si="5"/>
        <v>180</v>
      </c>
      <c r="I37" s="43">
        <f t="shared" si="5"/>
        <v>0</v>
      </c>
      <c r="J37" s="43">
        <f t="shared" si="5"/>
        <v>16</v>
      </c>
      <c r="K37" s="43">
        <f t="shared" si="5"/>
        <v>288</v>
      </c>
      <c r="L37" s="43">
        <f t="shared" si="5"/>
        <v>128</v>
      </c>
      <c r="M37" s="43">
        <f>M38+M39+M42+M43+M44+M45</f>
        <v>432</v>
      </c>
      <c r="N37" s="43">
        <f t="shared" si="5"/>
        <v>0</v>
      </c>
      <c r="O37" s="5">
        <f t="shared" si="2"/>
        <v>432</v>
      </c>
    </row>
    <row r="38" spans="2:15" ht="32.25" thickBot="1" x14ac:dyDescent="0.3">
      <c r="B38" s="19" t="s">
        <v>13</v>
      </c>
      <c r="C38" s="20" t="s">
        <v>181</v>
      </c>
      <c r="D38" s="79" t="s">
        <v>106</v>
      </c>
      <c r="E38" s="44">
        <v>110</v>
      </c>
      <c r="F38" s="46">
        <v>40</v>
      </c>
      <c r="G38" s="44">
        <v>104</v>
      </c>
      <c r="H38" s="44"/>
      <c r="I38" s="44"/>
      <c r="J38" s="2">
        <v>6</v>
      </c>
      <c r="K38" s="47">
        <v>36</v>
      </c>
      <c r="L38" s="95">
        <v>68</v>
      </c>
      <c r="M38" s="3">
        <v>110</v>
      </c>
      <c r="N38" s="82">
        <v>0</v>
      </c>
      <c r="O38" s="5">
        <f t="shared" si="2"/>
        <v>110</v>
      </c>
    </row>
    <row r="39" spans="2:15" ht="32.25" thickBot="1" x14ac:dyDescent="0.3">
      <c r="B39" s="19" t="s">
        <v>15</v>
      </c>
      <c r="C39" s="20" t="s">
        <v>182</v>
      </c>
      <c r="D39" s="79" t="s">
        <v>106</v>
      </c>
      <c r="E39" s="9">
        <v>102</v>
      </c>
      <c r="F39" s="10">
        <v>18</v>
      </c>
      <c r="G39" s="44">
        <v>96</v>
      </c>
      <c r="H39" s="44"/>
      <c r="I39" s="44"/>
      <c r="J39" s="2">
        <v>6</v>
      </c>
      <c r="K39" s="47">
        <v>36</v>
      </c>
      <c r="L39" s="95">
        <v>60</v>
      </c>
      <c r="M39" s="3">
        <v>102</v>
      </c>
      <c r="N39" s="82"/>
      <c r="O39" s="5">
        <f t="shared" si="2"/>
        <v>102</v>
      </c>
    </row>
    <row r="40" spans="2:15" ht="16.5" hidden="1" customHeight="1" thickBot="1" x14ac:dyDescent="0.3">
      <c r="B40" s="21" t="s">
        <v>22</v>
      </c>
      <c r="C40" s="21" t="s">
        <v>14</v>
      </c>
      <c r="D40" s="53"/>
      <c r="E40" s="44"/>
      <c r="F40" s="44"/>
      <c r="G40" s="44"/>
      <c r="H40" s="44"/>
      <c r="I40" s="44"/>
      <c r="J40" s="44"/>
      <c r="K40" s="47"/>
      <c r="L40" s="95"/>
      <c r="M40" s="3"/>
      <c r="N40" s="82"/>
      <c r="O40" s="5">
        <f t="shared" si="2"/>
        <v>0</v>
      </c>
    </row>
    <row r="41" spans="2:15" ht="16.5" hidden="1" customHeight="1" thickBot="1" x14ac:dyDescent="0.3">
      <c r="B41" s="21" t="s">
        <v>22</v>
      </c>
      <c r="C41" s="21" t="s">
        <v>14</v>
      </c>
      <c r="D41" s="53"/>
      <c r="E41" s="44"/>
      <c r="F41" s="44"/>
      <c r="G41" s="44"/>
      <c r="H41" s="44"/>
      <c r="I41" s="44"/>
      <c r="J41" s="44"/>
      <c r="K41" s="47"/>
      <c r="L41" s="95"/>
      <c r="M41" s="3"/>
      <c r="N41" s="82"/>
      <c r="O41" s="5">
        <f t="shared" si="2"/>
        <v>0</v>
      </c>
    </row>
    <row r="42" spans="2:15" ht="28.9" customHeight="1" thickBot="1" x14ac:dyDescent="0.3">
      <c r="B42" s="19" t="s">
        <v>117</v>
      </c>
      <c r="C42" s="129" t="s">
        <v>183</v>
      </c>
      <c r="D42" s="10" t="s">
        <v>107</v>
      </c>
      <c r="E42" s="61">
        <v>36</v>
      </c>
      <c r="F42" s="80">
        <v>18</v>
      </c>
      <c r="G42" s="61">
        <v>36</v>
      </c>
      <c r="H42" s="61"/>
      <c r="I42" s="61"/>
      <c r="J42" s="61">
        <v>0</v>
      </c>
      <c r="K42" s="47">
        <v>36</v>
      </c>
      <c r="L42" s="95">
        <v>0</v>
      </c>
      <c r="M42" s="3">
        <v>36</v>
      </c>
      <c r="N42" s="3"/>
      <c r="O42" s="5">
        <f t="shared" si="2"/>
        <v>36</v>
      </c>
    </row>
    <row r="43" spans="2:15" ht="16.5" thickBot="1" x14ac:dyDescent="0.3">
      <c r="B43" s="29" t="s">
        <v>16</v>
      </c>
      <c r="C43" s="21" t="s">
        <v>17</v>
      </c>
      <c r="D43" s="37" t="s">
        <v>107</v>
      </c>
      <c r="E43" s="44">
        <v>72</v>
      </c>
      <c r="F43" s="46">
        <v>72</v>
      </c>
      <c r="G43" s="44">
        <v>0</v>
      </c>
      <c r="H43" s="44">
        <v>72</v>
      </c>
      <c r="I43" s="44"/>
      <c r="J43" s="44"/>
      <c r="K43" s="47">
        <v>72</v>
      </c>
      <c r="L43" s="95">
        <v>0</v>
      </c>
      <c r="M43" s="3">
        <v>72</v>
      </c>
      <c r="N43" s="3"/>
      <c r="O43" s="5">
        <f t="shared" si="2"/>
        <v>72</v>
      </c>
    </row>
    <row r="44" spans="2:15" ht="16.5" thickBot="1" x14ac:dyDescent="0.3">
      <c r="B44" s="29" t="s">
        <v>18</v>
      </c>
      <c r="C44" s="21" t="s">
        <v>19</v>
      </c>
      <c r="D44" s="37" t="s">
        <v>107</v>
      </c>
      <c r="E44" s="9">
        <v>108</v>
      </c>
      <c r="F44" s="10">
        <v>108</v>
      </c>
      <c r="G44" s="44">
        <v>0</v>
      </c>
      <c r="H44" s="44">
        <v>108</v>
      </c>
      <c r="I44" s="44"/>
      <c r="J44" s="44"/>
      <c r="K44" s="47">
        <v>108</v>
      </c>
      <c r="L44" s="70"/>
      <c r="M44" s="3">
        <v>108</v>
      </c>
      <c r="N44" s="3"/>
      <c r="O44" s="5">
        <f t="shared" si="2"/>
        <v>108</v>
      </c>
    </row>
    <row r="45" spans="2:15" ht="16.5" thickBot="1" x14ac:dyDescent="0.3">
      <c r="B45" s="69"/>
      <c r="C45" s="88" t="s">
        <v>114</v>
      </c>
      <c r="D45" s="90"/>
      <c r="E45" s="91">
        <v>4</v>
      </c>
      <c r="F45" s="92"/>
      <c r="G45" s="2"/>
      <c r="H45" s="2"/>
      <c r="I45" s="2"/>
      <c r="J45" s="2">
        <v>4</v>
      </c>
      <c r="K45" s="89"/>
      <c r="L45" s="89"/>
      <c r="M45" s="2">
        <v>4</v>
      </c>
      <c r="N45" s="2"/>
      <c r="O45" s="5">
        <f t="shared" si="2"/>
        <v>4</v>
      </c>
    </row>
    <row r="46" spans="2:15" ht="48" thickBot="1" x14ac:dyDescent="0.3">
      <c r="B46" s="23" t="s">
        <v>60</v>
      </c>
      <c r="C46" s="23" t="s">
        <v>184</v>
      </c>
      <c r="D46" s="43"/>
      <c r="E46" s="43">
        <f>E47+E48+E51+E59+E60+E61</f>
        <v>488</v>
      </c>
      <c r="F46" s="43">
        <f t="shared" ref="F46:N46" si="6">F47+F48+F51+F59+F60+F61</f>
        <v>364</v>
      </c>
      <c r="G46" s="43">
        <f t="shared" si="6"/>
        <v>184</v>
      </c>
      <c r="H46" s="43">
        <f t="shared" si="6"/>
        <v>288</v>
      </c>
      <c r="I46" s="43">
        <f t="shared" si="6"/>
        <v>0</v>
      </c>
      <c r="J46" s="43">
        <f t="shared" si="6"/>
        <v>16</v>
      </c>
      <c r="K46" s="43">
        <f t="shared" si="6"/>
        <v>396</v>
      </c>
      <c r="L46" s="43">
        <f t="shared" si="6"/>
        <v>76</v>
      </c>
      <c r="M46" s="43">
        <f t="shared" si="6"/>
        <v>0</v>
      </c>
      <c r="N46" s="43">
        <f t="shared" si="6"/>
        <v>488</v>
      </c>
      <c r="O46" s="5">
        <f t="shared" si="2"/>
        <v>488</v>
      </c>
    </row>
    <row r="47" spans="2:15" ht="32.25" thickBot="1" x14ac:dyDescent="0.3">
      <c r="B47" s="130" t="s">
        <v>71</v>
      </c>
      <c r="C47" s="19" t="s">
        <v>185</v>
      </c>
      <c r="D47" s="10" t="s">
        <v>106</v>
      </c>
      <c r="E47" s="46">
        <v>58</v>
      </c>
      <c r="F47" s="46">
        <v>18</v>
      </c>
      <c r="G47" s="3">
        <v>52</v>
      </c>
      <c r="H47" s="3"/>
      <c r="I47" s="3"/>
      <c r="J47" s="2">
        <v>6</v>
      </c>
      <c r="K47" s="47">
        <v>36</v>
      </c>
      <c r="L47" s="95">
        <v>16</v>
      </c>
      <c r="M47" s="3"/>
      <c r="N47" s="3">
        <v>58</v>
      </c>
      <c r="O47" s="5">
        <f t="shared" si="2"/>
        <v>58</v>
      </c>
    </row>
    <row r="48" spans="2:15" ht="16.149999999999999" customHeight="1" thickBot="1" x14ac:dyDescent="0.3">
      <c r="B48" s="19" t="s">
        <v>101</v>
      </c>
      <c r="C48" s="131" t="s">
        <v>186</v>
      </c>
      <c r="D48" s="10" t="s">
        <v>106</v>
      </c>
      <c r="E48" s="122">
        <v>102</v>
      </c>
      <c r="F48" s="122">
        <v>40</v>
      </c>
      <c r="G48" s="3">
        <v>96</v>
      </c>
      <c r="H48" s="3"/>
      <c r="I48" s="3"/>
      <c r="J48" s="2">
        <v>6</v>
      </c>
      <c r="K48" s="4">
        <v>36</v>
      </c>
      <c r="L48" s="70">
        <v>60</v>
      </c>
      <c r="M48" s="3"/>
      <c r="N48" s="82">
        <v>102</v>
      </c>
      <c r="O48" s="5">
        <f t="shared" si="2"/>
        <v>102</v>
      </c>
    </row>
    <row r="49" spans="2:15" ht="16.5" hidden="1" customHeight="1" thickBot="1" x14ac:dyDescent="0.3">
      <c r="B49" s="21" t="s">
        <v>22</v>
      </c>
      <c r="C49" s="21" t="s">
        <v>14</v>
      </c>
      <c r="D49" s="53"/>
      <c r="E49" s="44"/>
      <c r="F49" s="46"/>
      <c r="G49" s="3"/>
      <c r="H49" s="3"/>
      <c r="I49" s="3"/>
      <c r="J49" s="3"/>
      <c r="K49" s="4"/>
      <c r="L49" s="70"/>
      <c r="M49" s="3"/>
      <c r="N49" s="82"/>
      <c r="O49" s="5">
        <f t="shared" si="2"/>
        <v>0</v>
      </c>
    </row>
    <row r="50" spans="2:15" ht="16.5" hidden="1" customHeight="1" thickBot="1" x14ac:dyDescent="0.3">
      <c r="B50" s="21" t="s">
        <v>22</v>
      </c>
      <c r="C50" s="21" t="s">
        <v>14</v>
      </c>
      <c r="D50" s="9"/>
      <c r="E50" s="9"/>
      <c r="F50" s="10"/>
      <c r="G50" s="3"/>
      <c r="H50" s="3"/>
      <c r="I50" s="3"/>
      <c r="J50" s="3"/>
      <c r="K50" s="4"/>
      <c r="L50" s="70"/>
      <c r="M50" s="3"/>
      <c r="N50" s="82"/>
      <c r="O50" s="5">
        <f t="shared" si="2"/>
        <v>0</v>
      </c>
    </row>
    <row r="51" spans="2:15" ht="32.25" thickBot="1" x14ac:dyDescent="0.3">
      <c r="B51" s="21" t="s">
        <v>61</v>
      </c>
      <c r="C51" s="81" t="s">
        <v>187</v>
      </c>
      <c r="D51" s="37" t="s">
        <v>107</v>
      </c>
      <c r="E51" s="9">
        <v>36</v>
      </c>
      <c r="F51" s="10">
        <v>18</v>
      </c>
      <c r="G51" s="3">
        <v>36</v>
      </c>
      <c r="H51" s="3"/>
      <c r="I51" s="3"/>
      <c r="J51" s="3"/>
      <c r="K51" s="4">
        <v>36</v>
      </c>
      <c r="L51" s="70">
        <v>0</v>
      </c>
      <c r="M51" s="3"/>
      <c r="N51" s="82">
        <v>36</v>
      </c>
      <c r="O51" s="5">
        <f t="shared" si="2"/>
        <v>36</v>
      </c>
    </row>
    <row r="52" spans="2:15" ht="32.25" hidden="1" customHeight="1" thickBot="1" x14ac:dyDescent="0.3">
      <c r="B52" s="27" t="s">
        <v>64</v>
      </c>
      <c r="C52" s="27" t="s">
        <v>12</v>
      </c>
      <c r="D52" s="25"/>
      <c r="E52" s="25">
        <f t="shared" ref="E52:L52" si="7">E53+E54+E55+E56+E57+E58</f>
        <v>0</v>
      </c>
      <c r="F52" s="25">
        <f t="shared" si="7"/>
        <v>0</v>
      </c>
      <c r="G52" s="25">
        <f t="shared" si="7"/>
        <v>0</v>
      </c>
      <c r="H52" s="25">
        <f t="shared" si="7"/>
        <v>0</v>
      </c>
      <c r="I52" s="25">
        <f t="shared" si="7"/>
        <v>0</v>
      </c>
      <c r="J52" s="25">
        <f t="shared" si="7"/>
        <v>0</v>
      </c>
      <c r="K52" s="26">
        <f t="shared" si="7"/>
        <v>0</v>
      </c>
      <c r="L52" s="26">
        <f t="shared" si="7"/>
        <v>0</v>
      </c>
      <c r="M52" s="3"/>
      <c r="N52" s="82"/>
      <c r="O52" s="5">
        <f t="shared" si="2"/>
        <v>0</v>
      </c>
    </row>
    <row r="53" spans="2:15" ht="16.5" hidden="1" customHeight="1" thickBot="1" x14ac:dyDescent="0.3">
      <c r="B53" s="21" t="s">
        <v>65</v>
      </c>
      <c r="C53" s="21" t="s">
        <v>14</v>
      </c>
      <c r="D53" s="53"/>
      <c r="E53" s="3"/>
      <c r="F53" s="3"/>
      <c r="G53" s="3"/>
      <c r="H53" s="3"/>
      <c r="I53" s="3"/>
      <c r="J53" s="3"/>
      <c r="K53" s="55"/>
      <c r="L53" s="4"/>
      <c r="M53" s="3"/>
      <c r="N53" s="82"/>
      <c r="O53" s="5">
        <f t="shared" si="2"/>
        <v>0</v>
      </c>
    </row>
    <row r="54" spans="2:15" ht="16.5" hidden="1" customHeight="1" thickBot="1" x14ac:dyDescent="0.3">
      <c r="B54" s="21" t="s">
        <v>22</v>
      </c>
      <c r="C54" s="21" t="s">
        <v>14</v>
      </c>
      <c r="D54" s="53"/>
      <c r="E54" s="3"/>
      <c r="F54" s="3"/>
      <c r="G54" s="3"/>
      <c r="H54" s="3"/>
      <c r="I54" s="3"/>
      <c r="J54" s="3"/>
      <c r="K54" s="55"/>
      <c r="L54" s="4"/>
      <c r="M54" s="3"/>
      <c r="N54" s="82"/>
      <c r="O54" s="5">
        <f t="shared" si="2"/>
        <v>0</v>
      </c>
    </row>
    <row r="55" spans="2:15" ht="16.5" hidden="1" customHeight="1" thickBot="1" x14ac:dyDescent="0.3">
      <c r="B55" s="21" t="s">
        <v>22</v>
      </c>
      <c r="C55" s="21" t="s">
        <v>14</v>
      </c>
      <c r="D55" s="53"/>
      <c r="E55" s="15"/>
      <c r="F55" s="3"/>
      <c r="G55" s="3"/>
      <c r="H55" s="3"/>
      <c r="I55" s="3"/>
      <c r="J55" s="3"/>
      <c r="K55" s="55"/>
      <c r="L55" s="4"/>
      <c r="M55" s="3"/>
      <c r="N55" s="82"/>
      <c r="O55" s="5">
        <f t="shared" si="2"/>
        <v>0</v>
      </c>
    </row>
    <row r="56" spans="2:15" ht="16.5" hidden="1" customHeight="1" thickBot="1" x14ac:dyDescent="0.3">
      <c r="B56" s="21" t="s">
        <v>22</v>
      </c>
      <c r="C56" s="21" t="s">
        <v>14</v>
      </c>
      <c r="D56" s="53"/>
      <c r="E56" s="3"/>
      <c r="F56" s="3"/>
      <c r="G56" s="3"/>
      <c r="H56" s="3"/>
      <c r="I56" s="3"/>
      <c r="J56" s="3"/>
      <c r="K56" s="4"/>
      <c r="L56" s="4"/>
      <c r="M56" s="3"/>
      <c r="N56" s="82"/>
      <c r="O56" s="5">
        <f t="shared" si="2"/>
        <v>0</v>
      </c>
    </row>
    <row r="57" spans="2:15" ht="16.5" hidden="1" customHeight="1" thickBot="1" x14ac:dyDescent="0.3">
      <c r="B57" s="21" t="s">
        <v>67</v>
      </c>
      <c r="C57" s="21" t="s">
        <v>17</v>
      </c>
      <c r="D57" s="53"/>
      <c r="E57" s="3"/>
      <c r="F57" s="3"/>
      <c r="G57" s="3"/>
      <c r="H57" s="3"/>
      <c r="I57" s="3"/>
      <c r="J57" s="3"/>
      <c r="K57" s="4"/>
      <c r="L57" s="4"/>
      <c r="M57" s="3"/>
      <c r="N57" s="82"/>
      <c r="O57" s="5">
        <f t="shared" si="2"/>
        <v>0</v>
      </c>
    </row>
    <row r="58" spans="2:15" ht="16.5" hidden="1" customHeight="1" thickBot="1" x14ac:dyDescent="0.3">
      <c r="B58" s="21" t="s">
        <v>68</v>
      </c>
      <c r="C58" s="21" t="s">
        <v>19</v>
      </c>
      <c r="D58" s="53"/>
      <c r="E58" s="3"/>
      <c r="F58" s="3"/>
      <c r="G58" s="3"/>
      <c r="H58" s="3"/>
      <c r="I58" s="3"/>
      <c r="J58" s="3"/>
      <c r="K58" s="4"/>
      <c r="L58" s="4"/>
      <c r="M58" s="3"/>
      <c r="N58" s="82"/>
      <c r="O58" s="5">
        <f t="shared" si="2"/>
        <v>0</v>
      </c>
    </row>
    <row r="59" spans="2:15" ht="16.5" customHeight="1" thickBot="1" x14ac:dyDescent="0.3">
      <c r="B59" s="21" t="s">
        <v>188</v>
      </c>
      <c r="C59" s="21" t="s">
        <v>17</v>
      </c>
      <c r="D59" s="37" t="s">
        <v>107</v>
      </c>
      <c r="E59" s="3">
        <v>144</v>
      </c>
      <c r="F59" s="3">
        <v>144</v>
      </c>
      <c r="G59" s="3">
        <v>0</v>
      </c>
      <c r="H59" s="3">
        <v>144</v>
      </c>
      <c r="I59" s="3"/>
      <c r="J59" s="3"/>
      <c r="K59" s="4">
        <v>144</v>
      </c>
      <c r="L59" s="70">
        <v>0</v>
      </c>
      <c r="M59" s="3"/>
      <c r="N59" s="82">
        <v>144</v>
      </c>
      <c r="O59" s="5">
        <f t="shared" si="2"/>
        <v>144</v>
      </c>
    </row>
    <row r="60" spans="2:15" ht="16.5" customHeight="1" thickBot="1" x14ac:dyDescent="0.3">
      <c r="B60" s="21" t="s">
        <v>63</v>
      </c>
      <c r="C60" s="21" t="s">
        <v>19</v>
      </c>
      <c r="D60" s="37" t="s">
        <v>107</v>
      </c>
      <c r="E60" s="3">
        <v>144</v>
      </c>
      <c r="F60" s="3">
        <v>144</v>
      </c>
      <c r="G60" s="3">
        <v>0</v>
      </c>
      <c r="H60" s="3">
        <v>144</v>
      </c>
      <c r="I60" s="3"/>
      <c r="J60" s="3"/>
      <c r="K60" s="4">
        <v>144</v>
      </c>
      <c r="L60" s="70">
        <v>0</v>
      </c>
      <c r="M60" s="3"/>
      <c r="N60" s="82">
        <v>144</v>
      </c>
      <c r="O60" s="5">
        <f t="shared" si="2"/>
        <v>144</v>
      </c>
    </row>
    <row r="61" spans="2:15" ht="16.5" customHeight="1" thickBot="1" x14ac:dyDescent="0.3">
      <c r="B61" s="68"/>
      <c r="C61" s="88" t="s">
        <v>114</v>
      </c>
      <c r="D61" s="2"/>
      <c r="E61" s="2">
        <v>4</v>
      </c>
      <c r="F61" s="2"/>
      <c r="G61" s="2"/>
      <c r="H61" s="2"/>
      <c r="I61" s="2"/>
      <c r="J61" s="2">
        <v>4</v>
      </c>
      <c r="K61" s="89"/>
      <c r="L61" s="89"/>
      <c r="M61" s="2"/>
      <c r="N61" s="74">
        <v>4</v>
      </c>
      <c r="O61" s="5">
        <f t="shared" si="2"/>
        <v>4</v>
      </c>
    </row>
    <row r="62" spans="2:15" ht="16.5" hidden="1" customHeight="1" thickBot="1" x14ac:dyDescent="0.3">
      <c r="B62" s="1" t="s">
        <v>20</v>
      </c>
      <c r="C62" s="1"/>
      <c r="D62" s="7"/>
      <c r="E62" s="2"/>
      <c r="F62" s="2"/>
      <c r="G62" s="2"/>
      <c r="H62" s="2"/>
      <c r="I62" s="2"/>
      <c r="J62" s="2"/>
      <c r="K62" s="70"/>
      <c r="L62" s="70">
        <v>36</v>
      </c>
      <c r="M62" s="3"/>
      <c r="N62" s="82"/>
      <c r="O62" s="5">
        <f t="shared" si="2"/>
        <v>0</v>
      </c>
    </row>
    <row r="63" spans="2:15" ht="16.5" hidden="1" customHeight="1" thickBot="1" x14ac:dyDescent="0.3">
      <c r="B63" s="1" t="s">
        <v>20</v>
      </c>
      <c r="C63" s="1" t="s">
        <v>8</v>
      </c>
      <c r="D63" s="7"/>
      <c r="E63" s="2"/>
      <c r="F63" s="2"/>
      <c r="G63" s="2"/>
      <c r="H63" s="2"/>
      <c r="I63" s="2"/>
      <c r="J63" s="2"/>
      <c r="K63" s="70"/>
      <c r="L63" s="70"/>
      <c r="M63" s="3"/>
      <c r="N63" s="82"/>
      <c r="O63" s="5">
        <f t="shared" si="2"/>
        <v>0</v>
      </c>
    </row>
    <row r="64" spans="2:15" ht="16.5" hidden="1" customHeight="1" thickBot="1" x14ac:dyDescent="0.3">
      <c r="B64" s="1" t="s">
        <v>20</v>
      </c>
      <c r="C64" s="1" t="s">
        <v>8</v>
      </c>
      <c r="D64" s="7"/>
      <c r="E64" s="2"/>
      <c r="F64" s="2"/>
      <c r="G64" s="2"/>
      <c r="H64" s="2"/>
      <c r="I64" s="2"/>
      <c r="J64" s="2"/>
      <c r="K64" s="70"/>
      <c r="L64" s="70"/>
      <c r="M64" s="3"/>
      <c r="N64" s="82"/>
      <c r="O64" s="5">
        <f t="shared" si="2"/>
        <v>0</v>
      </c>
    </row>
    <row r="65" spans="2:17" ht="33" customHeight="1" thickBot="1" x14ac:dyDescent="0.3">
      <c r="B65" s="51" t="s">
        <v>69</v>
      </c>
      <c r="C65" s="83" t="s">
        <v>189</v>
      </c>
      <c r="D65" s="67"/>
      <c r="E65" s="48">
        <f>E66+E67+E68+E69</f>
        <v>232</v>
      </c>
      <c r="F65" s="48">
        <f t="shared" ref="F65:M65" si="8">F66+F67+F68+F69</f>
        <v>46</v>
      </c>
      <c r="G65" s="48">
        <f t="shared" si="8"/>
        <v>220</v>
      </c>
      <c r="H65" s="48">
        <f t="shared" si="8"/>
        <v>0</v>
      </c>
      <c r="I65" s="48">
        <f t="shared" si="8"/>
        <v>0</v>
      </c>
      <c r="J65" s="48">
        <f t="shared" si="8"/>
        <v>4</v>
      </c>
      <c r="K65" s="48">
        <f t="shared" si="8"/>
        <v>0</v>
      </c>
      <c r="L65" s="48">
        <f t="shared" si="8"/>
        <v>228</v>
      </c>
      <c r="M65" s="48">
        <f t="shared" si="8"/>
        <v>72</v>
      </c>
      <c r="N65" s="48">
        <f t="shared" ref="N65" si="9">N66+N67+N68+N69</f>
        <v>160</v>
      </c>
      <c r="O65" s="5">
        <f t="shared" si="2"/>
        <v>232</v>
      </c>
    </row>
    <row r="66" spans="2:17" ht="32.25" thickBot="1" x14ac:dyDescent="0.3">
      <c r="B66" s="52" t="s">
        <v>65</v>
      </c>
      <c r="C66" s="132" t="s">
        <v>190</v>
      </c>
      <c r="D66" s="72" t="s">
        <v>106</v>
      </c>
      <c r="E66" s="49">
        <v>194</v>
      </c>
      <c r="F66" s="49">
        <v>34</v>
      </c>
      <c r="G66" s="49">
        <v>190</v>
      </c>
      <c r="H66" s="49"/>
      <c r="I66" s="49"/>
      <c r="J66" s="2">
        <v>4</v>
      </c>
      <c r="K66" s="50">
        <v>0</v>
      </c>
      <c r="L66" s="50">
        <v>190</v>
      </c>
      <c r="M66" s="49">
        <v>42</v>
      </c>
      <c r="N66" s="49">
        <v>152</v>
      </c>
      <c r="O66" s="5">
        <f t="shared" si="2"/>
        <v>194</v>
      </c>
    </row>
    <row r="67" spans="2:17" ht="32.25" thickBot="1" x14ac:dyDescent="0.3">
      <c r="B67" s="52" t="s">
        <v>66</v>
      </c>
      <c r="C67" s="132" t="s">
        <v>191</v>
      </c>
      <c r="D67" s="72" t="s">
        <v>107</v>
      </c>
      <c r="E67" s="49">
        <v>12</v>
      </c>
      <c r="F67" s="49">
        <v>4</v>
      </c>
      <c r="G67" s="49">
        <v>12</v>
      </c>
      <c r="H67" s="49"/>
      <c r="I67" s="49"/>
      <c r="J67" s="49"/>
      <c r="K67" s="50">
        <v>0</v>
      </c>
      <c r="L67" s="50">
        <v>12</v>
      </c>
      <c r="M67" s="49">
        <v>12</v>
      </c>
      <c r="N67" s="49"/>
      <c r="O67" s="5">
        <f t="shared" si="2"/>
        <v>12</v>
      </c>
    </row>
    <row r="68" spans="2:17" ht="32.25" thickBot="1" x14ac:dyDescent="0.3">
      <c r="B68" s="52" t="s">
        <v>211</v>
      </c>
      <c r="C68" s="132" t="s">
        <v>192</v>
      </c>
      <c r="D68" s="72" t="s">
        <v>107</v>
      </c>
      <c r="E68" s="49">
        <v>18</v>
      </c>
      <c r="F68" s="49">
        <v>8</v>
      </c>
      <c r="G68" s="49">
        <v>18</v>
      </c>
      <c r="H68" s="49"/>
      <c r="I68" s="49"/>
      <c r="J68" s="49"/>
      <c r="K68" s="50">
        <v>0</v>
      </c>
      <c r="L68" s="50">
        <v>18</v>
      </c>
      <c r="M68" s="49">
        <v>18</v>
      </c>
      <c r="N68" s="49"/>
      <c r="O68" s="5">
        <f t="shared" si="2"/>
        <v>18</v>
      </c>
    </row>
    <row r="69" spans="2:17" ht="16.5" thickBot="1" x14ac:dyDescent="0.3">
      <c r="B69" s="52"/>
      <c r="C69" s="86" t="s">
        <v>114</v>
      </c>
      <c r="D69" s="87"/>
      <c r="E69" s="49">
        <v>8</v>
      </c>
      <c r="F69" s="49"/>
      <c r="G69" s="49"/>
      <c r="H69" s="49"/>
      <c r="I69" s="49"/>
      <c r="J69" s="134"/>
      <c r="K69" s="50">
        <v>0</v>
      </c>
      <c r="L69" s="73">
        <v>8</v>
      </c>
      <c r="M69" s="49"/>
      <c r="N69" s="49">
        <v>8</v>
      </c>
      <c r="O69" s="5">
        <f t="shared" si="2"/>
        <v>8</v>
      </c>
      <c r="Q69" s="5" t="s">
        <v>193</v>
      </c>
    </row>
    <row r="70" spans="2:17" ht="49.15" hidden="1" customHeight="1" thickBot="1" x14ac:dyDescent="0.3">
      <c r="B70" s="28" t="s">
        <v>21</v>
      </c>
      <c r="C70" s="28" t="s">
        <v>12</v>
      </c>
      <c r="D70" s="6"/>
      <c r="E70" s="6">
        <f>E71+E72+E73</f>
        <v>0</v>
      </c>
      <c r="F70" s="6">
        <f t="shared" ref="F70:L70" si="10">F71+F72+F73</f>
        <v>0</v>
      </c>
      <c r="G70" s="6">
        <f t="shared" si="10"/>
        <v>0</v>
      </c>
      <c r="H70" s="6">
        <f t="shared" si="10"/>
        <v>0</v>
      </c>
      <c r="I70" s="6">
        <f t="shared" si="10"/>
        <v>0</v>
      </c>
      <c r="J70" s="6">
        <f t="shared" si="10"/>
        <v>0</v>
      </c>
      <c r="K70" s="71">
        <f t="shared" si="10"/>
        <v>0</v>
      </c>
      <c r="L70" s="71">
        <f t="shared" si="10"/>
        <v>0</v>
      </c>
      <c r="M70" s="3"/>
      <c r="N70" s="3"/>
      <c r="O70" s="5">
        <f t="shared" ref="O70:O81" si="11">N70+M70</f>
        <v>0</v>
      </c>
    </row>
    <row r="71" spans="2:17" ht="16.5" hidden="1" customHeight="1" thickBot="1" x14ac:dyDescent="0.3">
      <c r="B71" s="1" t="s">
        <v>22</v>
      </c>
      <c r="C71" s="1" t="s">
        <v>14</v>
      </c>
      <c r="D71" s="7"/>
      <c r="E71" s="7"/>
      <c r="F71" s="7"/>
      <c r="G71" s="7"/>
      <c r="H71" s="7"/>
      <c r="I71" s="7"/>
      <c r="J71" s="7"/>
      <c r="K71" s="70"/>
      <c r="L71" s="70"/>
      <c r="M71" s="3"/>
      <c r="N71" s="3"/>
      <c r="O71" s="5">
        <f t="shared" si="11"/>
        <v>0</v>
      </c>
    </row>
    <row r="72" spans="2:17" ht="16.5" hidden="1" customHeight="1" thickBot="1" x14ac:dyDescent="0.3">
      <c r="B72" s="1" t="s">
        <v>23</v>
      </c>
      <c r="C72" s="1" t="s">
        <v>17</v>
      </c>
      <c r="D72" s="7"/>
      <c r="E72" s="7"/>
      <c r="F72" s="7"/>
      <c r="G72" s="7"/>
      <c r="H72" s="7"/>
      <c r="I72" s="7"/>
      <c r="J72" s="7"/>
      <c r="K72" s="70"/>
      <c r="L72" s="70"/>
      <c r="M72" s="3"/>
      <c r="N72" s="3"/>
      <c r="O72" s="5">
        <f t="shared" si="11"/>
        <v>0</v>
      </c>
    </row>
    <row r="73" spans="2:17" ht="16.5" hidden="1" customHeight="1" thickBot="1" x14ac:dyDescent="0.3">
      <c r="B73" s="1" t="s">
        <v>24</v>
      </c>
      <c r="C73" s="1" t="s">
        <v>19</v>
      </c>
      <c r="D73" s="7"/>
      <c r="E73" s="7"/>
      <c r="F73" s="7"/>
      <c r="G73" s="7"/>
      <c r="H73" s="7"/>
      <c r="I73" s="7"/>
      <c r="J73" s="7"/>
      <c r="K73" s="70"/>
      <c r="L73" s="70"/>
      <c r="M73" s="3"/>
      <c r="N73" s="3"/>
      <c r="O73" s="5">
        <f t="shared" si="11"/>
        <v>0</v>
      </c>
    </row>
    <row r="74" spans="2:17" ht="32.25" thickBot="1" x14ac:dyDescent="0.3">
      <c r="B74" s="66" t="s">
        <v>25</v>
      </c>
      <c r="C74" s="66" t="s">
        <v>26</v>
      </c>
      <c r="D74" s="15"/>
      <c r="E74" s="15">
        <v>36</v>
      </c>
      <c r="F74" s="3"/>
      <c r="G74" s="3"/>
      <c r="H74" s="3"/>
      <c r="I74" s="3"/>
      <c r="J74" s="3"/>
      <c r="K74" s="70"/>
      <c r="L74" s="70"/>
      <c r="M74" s="3"/>
      <c r="N74" s="15">
        <v>36</v>
      </c>
      <c r="O74" s="5">
        <f t="shared" si="11"/>
        <v>36</v>
      </c>
    </row>
    <row r="75" spans="2:17" ht="16.5" thickBot="1" x14ac:dyDescent="0.3">
      <c r="B75" s="198" t="s">
        <v>27</v>
      </c>
      <c r="C75" s="198"/>
      <c r="D75" s="15"/>
      <c r="E75" s="15">
        <f>E5</f>
        <v>1476</v>
      </c>
      <c r="F75" s="15">
        <f t="shared" ref="F75:N75" si="12">F5</f>
        <v>794</v>
      </c>
      <c r="G75" s="15">
        <f t="shared" si="12"/>
        <v>928</v>
      </c>
      <c r="H75" s="15">
        <f t="shared" si="12"/>
        <v>468</v>
      </c>
      <c r="I75" s="15">
        <f t="shared" si="12"/>
        <v>0</v>
      </c>
      <c r="J75" s="15">
        <f t="shared" si="12"/>
        <v>36</v>
      </c>
      <c r="K75" s="15">
        <f t="shared" si="12"/>
        <v>972</v>
      </c>
      <c r="L75" s="15">
        <f t="shared" si="12"/>
        <v>432</v>
      </c>
      <c r="M75" s="15">
        <f t="shared" si="12"/>
        <v>612</v>
      </c>
      <c r="N75" s="15">
        <f t="shared" si="12"/>
        <v>864</v>
      </c>
      <c r="O75" s="5">
        <f t="shared" si="11"/>
        <v>1476</v>
      </c>
    </row>
    <row r="76" spans="2:17" x14ac:dyDescent="0.25">
      <c r="E76" s="5">
        <v>1476</v>
      </c>
      <c r="M76" s="5">
        <f t="shared" ref="M76:N76" si="13">M77-M75</f>
        <v>0</v>
      </c>
      <c r="N76" s="5">
        <f t="shared" si="13"/>
        <v>0</v>
      </c>
      <c r="O76" s="5">
        <f t="shared" si="11"/>
        <v>0</v>
      </c>
    </row>
    <row r="77" spans="2:17" x14ac:dyDescent="0.25">
      <c r="M77" s="5">
        <v>612</v>
      </c>
      <c r="N77" s="5">
        <v>864</v>
      </c>
      <c r="O77" s="5">
        <f t="shared" si="11"/>
        <v>1476</v>
      </c>
    </row>
    <row r="78" spans="2:17" ht="16.5" thickBot="1" x14ac:dyDescent="0.3">
      <c r="O78" s="5">
        <f t="shared" si="11"/>
        <v>0</v>
      </c>
    </row>
    <row r="79" spans="2:17" ht="16.5" thickBot="1" x14ac:dyDescent="0.3">
      <c r="L79" s="139" t="s">
        <v>128</v>
      </c>
      <c r="M79" s="139">
        <f t="shared" ref="M79:N79" si="14">M75-M80-M81</f>
        <v>432</v>
      </c>
      <c r="N79" s="139">
        <f t="shared" si="14"/>
        <v>576</v>
      </c>
      <c r="O79" s="5">
        <f t="shared" si="11"/>
        <v>1008</v>
      </c>
    </row>
    <row r="80" spans="2:17" ht="16.5" thickBot="1" x14ac:dyDescent="0.3">
      <c r="L80" s="139" t="s">
        <v>206</v>
      </c>
      <c r="M80" s="139">
        <f t="shared" ref="M80:N80" si="15">M59+M43</f>
        <v>72</v>
      </c>
      <c r="N80" s="139">
        <f t="shared" si="15"/>
        <v>144</v>
      </c>
      <c r="O80" s="5">
        <f t="shared" si="11"/>
        <v>216</v>
      </c>
    </row>
    <row r="81" spans="3:15" ht="16.5" thickBot="1" x14ac:dyDescent="0.3">
      <c r="C81" s="224" t="s">
        <v>102</v>
      </c>
      <c r="D81" s="221" t="s">
        <v>121</v>
      </c>
      <c r="E81" s="217" t="s">
        <v>214</v>
      </c>
      <c r="F81" s="217"/>
      <c r="G81" s="99" t="s">
        <v>194</v>
      </c>
      <c r="H81" s="100" t="s">
        <v>128</v>
      </c>
      <c r="L81" s="139" t="s">
        <v>207</v>
      </c>
      <c r="M81" s="139">
        <f t="shared" ref="M81:N81" si="16">M60+M44</f>
        <v>108</v>
      </c>
      <c r="N81" s="139">
        <f t="shared" si="16"/>
        <v>144</v>
      </c>
      <c r="O81" s="5">
        <f t="shared" si="11"/>
        <v>252</v>
      </c>
    </row>
    <row r="82" spans="3:15" ht="16.5" thickBot="1" x14ac:dyDescent="0.3">
      <c r="C82" s="224"/>
      <c r="D82" s="231"/>
      <c r="E82" s="195" t="s">
        <v>215</v>
      </c>
      <c r="F82" s="195"/>
      <c r="G82" s="99">
        <v>72</v>
      </c>
      <c r="H82" s="145" t="s">
        <v>16</v>
      </c>
    </row>
    <row r="83" spans="3:15" ht="16.5" thickBot="1" x14ac:dyDescent="0.3">
      <c r="C83" s="224"/>
      <c r="D83" s="232"/>
      <c r="E83" s="228" t="s">
        <v>218</v>
      </c>
      <c r="F83" s="228"/>
      <c r="G83" s="144">
        <v>108</v>
      </c>
      <c r="H83" s="145" t="s">
        <v>18</v>
      </c>
    </row>
    <row r="84" spans="3:15" x14ac:dyDescent="0.25">
      <c r="C84" s="224"/>
      <c r="D84" s="225" t="s">
        <v>122</v>
      </c>
      <c r="E84" s="229" t="s">
        <v>219</v>
      </c>
      <c r="F84" s="229"/>
      <c r="G84" s="221">
        <v>144</v>
      </c>
      <c r="H84" s="222" t="s">
        <v>62</v>
      </c>
    </row>
    <row r="85" spans="3:15" ht="16.5" thickBot="1" x14ac:dyDescent="0.3">
      <c r="C85" s="224"/>
      <c r="D85" s="226"/>
      <c r="E85" s="230" t="s">
        <v>216</v>
      </c>
      <c r="F85" s="230"/>
      <c r="G85" s="220"/>
      <c r="H85" s="223"/>
    </row>
    <row r="86" spans="3:15" ht="16.5" thickBot="1" x14ac:dyDescent="0.3">
      <c r="C86" s="224"/>
      <c r="D86" s="226"/>
      <c r="E86" s="195" t="s">
        <v>217</v>
      </c>
      <c r="F86" s="195"/>
      <c r="G86" s="141">
        <v>144</v>
      </c>
      <c r="H86" s="145" t="s">
        <v>63</v>
      </c>
    </row>
    <row r="87" spans="3:15" ht="16.5" thickBot="1" x14ac:dyDescent="0.3">
      <c r="C87" s="224"/>
      <c r="D87" s="227"/>
      <c r="E87" s="99" t="s">
        <v>205</v>
      </c>
      <c r="F87" s="99"/>
      <c r="G87" s="99"/>
      <c r="H87" s="123" t="s">
        <v>200</v>
      </c>
    </row>
  </sheetData>
  <mergeCells count="23">
    <mergeCell ref="G84:G85"/>
    <mergeCell ref="H84:H85"/>
    <mergeCell ref="C81:C87"/>
    <mergeCell ref="D84:D87"/>
    <mergeCell ref="E81:F81"/>
    <mergeCell ref="E82:F82"/>
    <mergeCell ref="E83:F83"/>
    <mergeCell ref="E84:F84"/>
    <mergeCell ref="E85:F85"/>
    <mergeCell ref="E86:F86"/>
    <mergeCell ref="D81:D83"/>
    <mergeCell ref="B75:C75"/>
    <mergeCell ref="B1:B3"/>
    <mergeCell ref="C1:C3"/>
    <mergeCell ref="D1:D3"/>
    <mergeCell ref="E1:E3"/>
    <mergeCell ref="B5:C5"/>
    <mergeCell ref="F1:F3"/>
    <mergeCell ref="G1:J2"/>
    <mergeCell ref="M2:N2"/>
    <mergeCell ref="K1:K3"/>
    <mergeCell ref="L1:L3"/>
    <mergeCell ref="M1:N1"/>
  </mergeCells>
  <pageMargins left="0.23622047244094491" right="0.23622047244094491" top="0.19685039370078741" bottom="0.19685039370078741" header="0.31496062992125984" footer="0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Титул (9 кл.)</vt:lpstr>
      <vt:lpstr>УП 23.01.17 -2025 (9 кл.)</vt:lpstr>
      <vt:lpstr>Титул (11кл.)</vt:lpstr>
      <vt:lpstr>УП 23.01.17 -2025 (11кл.)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cp:lastPrinted>2025-03-07T07:06:28Z</cp:lastPrinted>
  <dcterms:created xsi:type="dcterms:W3CDTF">2024-02-13T06:19:37Z</dcterms:created>
  <dcterms:modified xsi:type="dcterms:W3CDTF">2025-03-07T07:06:56Z</dcterms:modified>
</cp:coreProperties>
</file>